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ICT-palvelunhallinta\Tutka\Valtiotason vertailutiedot\"/>
    </mc:Choice>
  </mc:AlternateContent>
  <xr:revisionPtr revIDLastSave="0" documentId="13_ncr:1_{DE07E7C5-27E1-4A35-B278-CA86C1CEA27C}" xr6:coauthVersionLast="47" xr6:coauthVersionMax="47" xr10:uidLastSave="{00000000-0000-0000-0000-000000000000}"/>
  <bookViews>
    <workbookView xWindow="28680" yWindow="-30" windowWidth="29040" windowHeight="15840" activeTab="3" xr2:uid="{6BBE4250-DA86-472C-B306-EB0FD4C5F850}"/>
  </bookViews>
  <sheets>
    <sheet name="Sisältö" sheetId="1" r:id="rId1"/>
    <sheet name="Koko valtio 2023" sheetId="2" r:id="rId2"/>
    <sheet name="Hallinnonala 2023" sheetId="3" r:id="rId3"/>
    <sheet name="Virastotyyppi 2023"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 l="1"/>
  <c r="A3" i="3"/>
  <c r="A1" i="3"/>
  <c r="K77" i="2"/>
  <c r="K76" i="2"/>
  <c r="K74" i="2"/>
  <c r="K72" i="2"/>
  <c r="K70" i="2"/>
  <c r="K69" i="2"/>
  <c r="G69" i="2"/>
  <c r="F69" i="2"/>
  <c r="K68" i="2"/>
  <c r="G68" i="2"/>
  <c r="F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A1" i="2"/>
</calcChain>
</file>

<file path=xl/sharedStrings.xml><?xml version="1.0" encoding="utf-8"?>
<sst xmlns="http://schemas.openxmlformats.org/spreadsheetml/2006/main" count="504" uniqueCount="208">
  <si>
    <t>Valtion henkilöstön työtyytyväisyys vuonna 2023 (VMBaro)</t>
  </si>
  <si>
    <t>Sisältö</t>
  </si>
  <si>
    <t>Raporttikokonaisuus sisältää v. 2023 työtyytyväisyystiedot:</t>
  </si>
  <si>
    <t xml:space="preserve"> - Koko valtion henkilöstölle yhteensä (v.2016-2023)</t>
  </si>
  <si>
    <t xml:space="preserve"> - Valtion henkilöstölle luokiteltuna hallinnonalan ja virastotyypin mukaan (v. 2023)</t>
  </si>
  <si>
    <t>Valtion henkilöstötutkimuksesta</t>
  </si>
  <si>
    <t>Työtyytyväisyyttä mitataan viisiportaisella asteikolla, jossa</t>
  </si>
  <si>
    <t>1 = täysin eri mieltä</t>
  </si>
  <si>
    <t>2 = eri mieltä</t>
  </si>
  <si>
    <t>3 = ei samaa eikä eri mieltä</t>
  </si>
  <si>
    <t>4 = samaa mieltä</t>
  </si>
  <si>
    <t>5 = täysin samaa mieltä</t>
  </si>
  <si>
    <t>Työtyytyväisyysindeksit saavat vastaavasti arvot 1 - 5 ja ne lasketaan ylemmille tasoille henkilön kysymyksittäisten indeksien aritmeettisina keskiarvoina.</t>
  </si>
  <si>
    <t>VMBaron työtyytyväisyystutkimuksen kysymyspatteristoa uudistettiin v. 2016. Yksittäiset kysymykset ja kysymysosiot ovat VMBarossa osittain vertailukelpoiset, mutta tulosten analysoinnissa suoraa vertailua aiempiin vuosiin ei ole mielekästä tehdä. 
V. 2018 tutkimuksista alkaen entinen L2.1-kysymys on jaettu tarkentaviksi M-kysymyksiksi.</t>
  </si>
  <si>
    <t>V. 2020 Johtaminen -osioon on lisätty kysymykset 1.8, 1.9 ja 1.10</t>
  </si>
  <si>
    <t>V. 2021 Uudet indeksit listättiin käyttöön vuoden 2021 tutkimuksiin nykyisten indeksien rinnalle</t>
  </si>
  <si>
    <t xml:space="preserve">    i.1, i.2, i.3, i.4, i.5 ja i.6</t>
  </si>
  <si>
    <t>V. 2021 otettiin käyttöön uudet häirintäkysymykset</t>
  </si>
  <si>
    <t xml:space="preserve">    M5, M5.1, M5T, M6, M6.1, M6.2, M6T, M7, M7.1, M7T, M8 ja M8T</t>
  </si>
  <si>
    <t>Lisätietoja:</t>
  </si>
  <si>
    <t>Palkeiden sivustolla</t>
  </si>
  <si>
    <t>https://palkeet.fi/palvelut/valtion-henkilostotutkimus-ja-tutka/</t>
  </si>
  <si>
    <r>
      <t>Valtion organisaatiot, joilla valtion henkilöstötutkimus on käytössä, saavat järjestelmän raporteilta omien tietojensa lisäksi vertailutiedot erilaisilla luokituksilla koko valtiolta, hallinnonaloilta ja virastotyypeistä. Valtion henkilöstötutkimuksen piirissä on noin 70 prosenttia valtion henkilöstä. Valtion henkilöstötutkimus teetettiin vuonna 2023 n. 63 prosentille valtion henkilöstöstä.
Tutkimusten vastausprosentti oli 75</t>
    </r>
    <r>
      <rPr>
        <sz val="11"/>
        <color rgb="FFFF0000"/>
        <rFont val="Arial"/>
        <family val="2"/>
      </rPr>
      <t xml:space="preserve"> </t>
    </r>
    <r>
      <rPr>
        <sz val="11"/>
        <rFont val="Arial"/>
        <family val="2"/>
      </rPr>
      <t>% vuonna 2023. 
VMBaro on ollut valtion henkilöstön työtyytyväisyystutkimuksen välineenä v. 2004 alkaen.</t>
    </r>
  </si>
  <si>
    <t>Koko valtio</t>
  </si>
  <si>
    <t>Työtyytyväisyystekijä</t>
  </si>
  <si>
    <t>Muutos 2022-2023</t>
  </si>
  <si>
    <t>1</t>
  </si>
  <si>
    <t>Johtaminen</t>
  </si>
  <si>
    <t>1.1</t>
  </si>
  <si>
    <t>Tuloksellisen työn tekemisen mahdollistaminen (lähiesimiehen taholta)</t>
  </si>
  <si>
    <t>1.2</t>
  </si>
  <si>
    <t>Työssä onnistumista tukeva palaute (lähiesimiehen taholta)</t>
  </si>
  <si>
    <t>1.3</t>
  </si>
  <si>
    <t>Oikeudenmukainen kohtelu (lähiesimiehen taholta)</t>
  </si>
  <si>
    <t>1.4</t>
  </si>
  <si>
    <t>Esimiesten onnistuminen työyhteisön töiden organisoinnissa</t>
  </si>
  <si>
    <t>1.5</t>
  </si>
  <si>
    <t>Johdon onnistuminen työyhteisön töiden organisoinnissa</t>
  </si>
  <si>
    <t>1.6</t>
  </si>
  <si>
    <t>Ylimmän johdon toimiminen esimerkkinä ja suunnannäyttäjänä</t>
  </si>
  <si>
    <t>1.7</t>
  </si>
  <si>
    <t>Mahdollisuus kokeilla ja tehdä asioita uudella tavalla</t>
  </si>
  <si>
    <t>1.8</t>
  </si>
  <si>
    <t>Johto tekee hyviä ja oikeita päätöksiä.</t>
  </si>
  <si>
    <t>1.9</t>
  </si>
  <si>
    <t>Johdon strategiset linjaukset tukevat tavoitteiden saavuttamista.</t>
  </si>
  <si>
    <t>1.10</t>
  </si>
  <si>
    <t>Voin luottaa työyhteisömme johtoon.</t>
  </si>
  <si>
    <t>2</t>
  </si>
  <si>
    <t>Työn sisältö ja vaikuttamismahdollisuudet</t>
  </si>
  <si>
    <t>2.1</t>
  </si>
  <si>
    <t>Työn tavoitteiden tietäminen</t>
  </si>
  <si>
    <t>2.2</t>
  </si>
  <si>
    <t>Mahdollisuus vaikuttaa työhön</t>
  </si>
  <si>
    <t>2.3</t>
  </si>
  <si>
    <t>Työn mielenkiintoisuus ja haastavuus</t>
  </si>
  <si>
    <t>2.4</t>
  </si>
  <si>
    <t>Motivoituminen ja innostuminen työssä</t>
  </si>
  <si>
    <t>3</t>
  </si>
  <si>
    <t>Palkkaus</t>
  </si>
  <si>
    <t>3.1</t>
  </si>
  <si>
    <t>Palkkauksen perusteiden selkeys ja ymmärrettävyys</t>
  </si>
  <si>
    <t>3.2</t>
  </si>
  <si>
    <t>Palkkauksen oikea suhde työn vaativuuteen</t>
  </si>
  <si>
    <t>3.3</t>
  </si>
  <si>
    <t>Palkkauksen muuttuminen työsuorituksen muuttuessa</t>
  </si>
  <si>
    <t>3.4</t>
  </si>
  <si>
    <t>Palkkauksen oikeudenmukaisuus</t>
  </si>
  <si>
    <t>4</t>
  </si>
  <si>
    <t>Osaaminen, oppiminen ja uudistuminen</t>
  </si>
  <si>
    <t>4.1</t>
  </si>
  <si>
    <t>Oppimisen ja uudistumisen mahdollisuudet työssä</t>
  </si>
  <si>
    <t>4.2</t>
  </si>
  <si>
    <t>Osaamisen ylläpidon ja parantamisen tuki (työnantajan taholta)</t>
  </si>
  <si>
    <t>4.3</t>
  </si>
  <si>
    <t>Vuorovaikutus- ja keskustelutilanteet osaamisen ja uudistumisen tukena</t>
  </si>
  <si>
    <t>4.4</t>
  </si>
  <si>
    <t>Kehityskeskustelut työn tekemisen ja osaamisen kehittämisen tukena</t>
  </si>
  <si>
    <t>4.5</t>
  </si>
  <si>
    <t>Osaamisen kehittäminen verkostojen (kollegat, sidosryhmät, asiakkaat) avulla</t>
  </si>
  <si>
    <t>5</t>
  </si>
  <si>
    <t>Työyhteisön toimintakulttuuri</t>
  </si>
  <si>
    <t>5.1</t>
  </si>
  <si>
    <t>Työyhteisön innostavuus</t>
  </si>
  <si>
    <t>5.2</t>
  </si>
  <si>
    <t>Oikeudenmukainen kohtelu (työtovereiden taholta)</t>
  </si>
  <si>
    <t>5.3</t>
  </si>
  <si>
    <t>Työn ja osaamisen arvostaminen työyhteisössä</t>
  </si>
  <si>
    <t>5.4</t>
  </si>
  <si>
    <t>Sukupuolten tasa-arvon toteutuminen työyhteisössä</t>
  </si>
  <si>
    <t>5.5</t>
  </si>
  <si>
    <t>Ihmisten yhdenvertaisuus toteutuu työyhteisössäni</t>
  </si>
  <si>
    <t>5.6</t>
  </si>
  <si>
    <t>Oma rakentava osallistuminen ja vaikuttaminen työyhteisössä</t>
  </si>
  <si>
    <t>6</t>
  </si>
  <si>
    <t>Työ- ja toimintaympäristö</t>
  </si>
  <si>
    <t>6.1</t>
  </si>
  <si>
    <t>Työn ja yksityiselämän yhteensovittaminen</t>
  </si>
  <si>
    <t>6.2</t>
  </si>
  <si>
    <t>Luottamus palvelussuhteen jatkuvuuteen</t>
  </si>
  <si>
    <t>6.3</t>
  </si>
  <si>
    <t>Uskallus tarvittaessa uudistaa omaa työtä</t>
  </si>
  <si>
    <t>6.4</t>
  </si>
  <si>
    <t>Työn haasteellisuuden oikea suhde tekijän voimavaroihin</t>
  </si>
  <si>
    <t>6.5</t>
  </si>
  <si>
    <t>Työskentelytilat ja tuloksellinen työskentely</t>
  </si>
  <si>
    <t>6.6</t>
  </si>
  <si>
    <t>Työskentelyvälineet ja tuloksellinen työskentely</t>
  </si>
  <si>
    <t>6.7</t>
  </si>
  <si>
    <t>Uusien työ- ja toimintatapojen hyödyntäminen työssä</t>
  </si>
  <si>
    <t>7</t>
  </si>
  <si>
    <t>Vuorovaikutus ja viestintä</t>
  </si>
  <si>
    <t>7.1</t>
  </si>
  <si>
    <t>Keskinäisen vuorovaikutuksen toimivuus</t>
  </si>
  <si>
    <t>7.2</t>
  </si>
  <si>
    <t>Viestinnän avoimuus, oikea-aikaisuus ja vuorovaikutteisuus työyhteisössä</t>
  </si>
  <si>
    <t>7.3</t>
  </si>
  <si>
    <t>Tiedon saanti asioiden valmistelusta ja päätöksistä</t>
  </si>
  <si>
    <t>8</t>
  </si>
  <si>
    <t>Työnantajakuva ja arvot</t>
  </si>
  <si>
    <t>8.1</t>
  </si>
  <si>
    <t>Työpaikan suositteluhalukkuus</t>
  </si>
  <si>
    <t>8.2</t>
  </si>
  <si>
    <t>Sitoutuminen työnantajan tavoitteisiin</t>
  </si>
  <si>
    <t>8.3</t>
  </si>
  <si>
    <t>Työpaikan arvojen tunteminen</t>
  </si>
  <si>
    <t>8.4</t>
  </si>
  <si>
    <t>Työpaikan arvojen toteutuminen arjessa</t>
  </si>
  <si>
    <t>Y</t>
  </si>
  <si>
    <t>Työtyytyväisyys yhteensä</t>
  </si>
  <si>
    <t>i.1</t>
  </si>
  <si>
    <t>Oma työ -indeksi</t>
  </si>
  <si>
    <t>i.2</t>
  </si>
  <si>
    <t>Työyhteisön oikeudenmukaisuus -indeksi</t>
  </si>
  <si>
    <t>i.3</t>
  </si>
  <si>
    <t>Esimiestyö -indeksi</t>
  </si>
  <si>
    <t>i.4</t>
  </si>
  <si>
    <t>Johtaminen -indeksi</t>
  </si>
  <si>
    <t>i.5</t>
  </si>
  <si>
    <t>Palkkaus -indeksi</t>
  </si>
  <si>
    <t>i.6</t>
  </si>
  <si>
    <t>Sisäinen työnantajakuva</t>
  </si>
  <si>
    <t>JO</t>
  </si>
  <si>
    <t>Johtajuusindeksi</t>
  </si>
  <si>
    <t>IN</t>
  </si>
  <si>
    <t>Innovointikyvykkyysindeksi</t>
  </si>
  <si>
    <t>TY</t>
  </si>
  <si>
    <t>Työyhteisöindeksi</t>
  </si>
  <si>
    <t>1.</t>
  </si>
  <si>
    <t>Esimies ja johtaminen ( ilman kysymyksiä 1.8, 1.9 ja 1.10 )</t>
  </si>
  <si>
    <t>Y.</t>
  </si>
  <si>
    <t>Työtyytyväisyys yhteensä ( ilman kysymyksiä 1.8, 1.9 ja 1.10 )</t>
  </si>
  <si>
    <t>L1.1</t>
  </si>
  <si>
    <t>Tehtäväkiertohalukkuus, %</t>
  </si>
  <si>
    <t>L1.2</t>
  </si>
  <si>
    <t>Työpaikan vaihtoaikomus, %</t>
  </si>
  <si>
    <t>M5</t>
  </si>
  <si>
    <t>Oletko joutunut väkivallan tai sen uhan kohteeksi työpaikallasi? %</t>
  </si>
  <si>
    <t>M5.1</t>
  </si>
  <si>
    <t>Onko tällaisia tapauksia ollut viimeksi kuluneiden 12 kk aikana? %</t>
  </si>
  <si>
    <t>M6</t>
  </si>
  <si>
    <t>Oletko joutunut seksuaalisen häirinnän kohteeksi työpaikallasi? %</t>
  </si>
  <si>
    <t>M6.2</t>
  </si>
  <si>
    <t>Onko häirintää ollut viimeksi kuluneiden 12 kk aikana? %</t>
  </si>
  <si>
    <t>M7</t>
  </si>
  <si>
    <t>Oletko joutunut työpaikallasi muun häirinnän tai muun epäasiallisen kohtelun kohteeksi? %</t>
  </si>
  <si>
    <t>M7.1</t>
  </si>
  <si>
    <t>M8</t>
  </si>
  <si>
    <t>Oletko joutunut työsi vuoksi häirinnän tai vihapuheiden kohteeksi? %</t>
  </si>
  <si>
    <t>L2.2</t>
  </si>
  <si>
    <t>Oma arvio työhyvinvoinnista kouluasteikolla 4-10</t>
  </si>
  <si>
    <t>V. 2018 tutkimuksista alkaen entinen L2.1-kysymys on jaettu tarkentaviksi M-kysymyksiksi.</t>
  </si>
  <si>
    <t>i.1, i.2, i.3, i.4, i.5 ja i.6</t>
  </si>
  <si>
    <t>M5, M5.1, M5T, M6, M6.1, M6.2, M6T, M7, M7.1, M7T, M8 ja M8T</t>
  </si>
  <si>
    <t>Koko valtio hallinnonaloittain</t>
  </si>
  <si>
    <t>OKM</t>
  </si>
  <si>
    <t>OM</t>
  </si>
  <si>
    <t>SM</t>
  </si>
  <si>
    <t>STM</t>
  </si>
  <si>
    <t>TEM</t>
  </si>
  <si>
    <t>VM</t>
  </si>
  <si>
    <t xml:space="preserve">1 Tietoa ei julkaista hallinnonaloista, joissa tutkimuksen on tehnyt alle 5 virastoa.
2 Yhteensä -tieto sisältää kaikki hallinnonalat (kaikki valtiotason tutkimukset)
</t>
  </si>
  <si>
    <t>Koko valtio virastotyypeittäin</t>
  </si>
  <si>
    <t>Opetus- ja 
koulutus-
palvelut</t>
  </si>
  <si>
    <t>Tutkimus-
toiminta</t>
  </si>
  <si>
    <t>Turvallisuus-
toiminta</t>
  </si>
  <si>
    <t>Oikeus-toimi</t>
  </si>
  <si>
    <t>Elinkeino-
toiminnan 
palvelut</t>
  </si>
  <si>
    <t>Valtiovarain-
hoito sekä 
vakuutus- ja 
rahoitus-
palvelut</t>
  </si>
  <si>
    <t>Ministeriö-
tason 
toiminta</t>
  </si>
  <si>
    <t>Hallinto-, rekisteri- ja 
ICT-palvelut</t>
  </si>
  <si>
    <t>Kulttuuri-
palvelut</t>
  </si>
  <si>
    <t>Sosiaali-, työnvälitys- 
ja terveys-
palvelut</t>
  </si>
  <si>
    <t>1.2016</t>
  </si>
  <si>
    <t>Esimies ja johtaminen 2016 ( ilman kysymyksiä 1.8, 1.9 ja 1.10 )</t>
  </si>
  <si>
    <t>Y.2016</t>
  </si>
  <si>
    <t>Työtyytyväisyys yhteensä 2016 ( ilman kysymyksiä 1.8, 1.9 ja 1.10 )</t>
  </si>
  <si>
    <t>Oletko joutunut väkivallan tai sen uhan kohteeksi työpaikallasi?</t>
  </si>
  <si>
    <t>Oletko joutunut seksuaalisen häirinnän kohteeksi työpaikallasi?</t>
  </si>
  <si>
    <t>Oletko joutunut työpaikallasi muun häirinnän tai muun epäasiallisen kohtelun kohteeksi?</t>
  </si>
  <si>
    <t>Oletko joutunut työsi vuoksi häirinnän tai vihapuheiden kohteeksi?</t>
  </si>
  <si>
    <r>
      <t xml:space="preserve">Hallinnonala </t>
    </r>
    <r>
      <rPr>
        <b/>
        <vertAlign val="superscript"/>
        <sz val="11"/>
        <color theme="1"/>
        <rFont val="Arial"/>
        <family val="2"/>
      </rPr>
      <t>1</t>
    </r>
  </si>
  <si>
    <r>
      <t xml:space="preserve">Koko 
valtio yhteensä </t>
    </r>
    <r>
      <rPr>
        <b/>
        <vertAlign val="superscript"/>
        <sz val="11"/>
        <color theme="1"/>
        <rFont val="Arial"/>
        <family val="2"/>
      </rPr>
      <t>2</t>
    </r>
  </si>
  <si>
    <r>
      <t xml:space="preserve">Virastotyyppi </t>
    </r>
    <r>
      <rPr>
        <b/>
        <vertAlign val="superscript"/>
        <sz val="11"/>
        <color theme="1"/>
        <rFont val="Arial"/>
        <family val="2"/>
      </rPr>
      <t>1</t>
    </r>
  </si>
  <si>
    <r>
      <t xml:space="preserve">Koko 
valtio 
yhteensä </t>
    </r>
    <r>
      <rPr>
        <b/>
        <vertAlign val="superscript"/>
        <sz val="11"/>
        <color theme="1"/>
        <rFont val="Arial"/>
        <family val="2"/>
      </rPr>
      <t>2</t>
    </r>
  </si>
  <si>
    <r>
      <rPr>
        <vertAlign val="superscript"/>
        <sz val="11"/>
        <color theme="1"/>
        <rFont val="Arial"/>
        <family val="2"/>
      </rPr>
      <t>1</t>
    </r>
    <r>
      <rPr>
        <sz val="11"/>
        <color theme="1"/>
        <rFont val="Arial"/>
        <family val="2"/>
      </rPr>
      <t xml:space="preserve"> Tietoa ei julkaista virastotyypeistä, joissa tutkimuksen on tehnyt alle 5 virastoa.</t>
    </r>
    <r>
      <rPr>
        <vertAlign val="superscript"/>
        <sz val="11"/>
        <color theme="1"/>
        <rFont val="Arial"/>
        <family val="2"/>
      </rPr>
      <t xml:space="preserve">
2 </t>
    </r>
    <r>
      <rPr>
        <sz val="11"/>
        <color theme="1"/>
        <rFont val="Arial"/>
        <family val="2"/>
      </rPr>
      <t>Yhteensä-tieto sisältää kaikki virastotyypit (kaikki valtiotason tutkimukset)</t>
    </r>
  </si>
  <si>
    <t>Valtion talous- ja henkilöstöhallinnon palvelukeskus</t>
  </si>
  <si>
    <t>www.palkeet.fi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</si>
</sst>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u/>
      <sz val="11"/>
      <color theme="10"/>
      <name val="Calibri"/>
      <family val="2"/>
      <scheme val="minor"/>
    </font>
    <font>
      <b/>
      <sz val="14"/>
      <name val="Calibri"/>
      <family val="2"/>
      <scheme val="minor"/>
    </font>
    <font>
      <sz val="11"/>
      <name val="Calibri"/>
      <family val="2"/>
      <scheme val="minor"/>
    </font>
    <font>
      <sz val="11"/>
      <name val="Arial"/>
      <family val="2"/>
    </font>
    <font>
      <sz val="11"/>
      <color rgb="FFFF0000"/>
      <name val="Arial"/>
      <family val="2"/>
    </font>
    <font>
      <b/>
      <sz val="14"/>
      <name val="Arial"/>
      <family val="2"/>
    </font>
    <font>
      <b/>
      <sz val="11"/>
      <color theme="1"/>
      <name val="Arial"/>
      <family val="2"/>
    </font>
    <font>
      <sz val="11"/>
      <color theme="1"/>
      <name val="Arial"/>
      <family val="2"/>
    </font>
    <font>
      <b/>
      <sz val="11"/>
      <name val="Arial"/>
      <family val="2"/>
    </font>
    <font>
      <b/>
      <vertAlign val="superscript"/>
      <sz val="11"/>
      <color theme="1"/>
      <name val="Arial"/>
      <family val="2"/>
    </font>
    <font>
      <b/>
      <sz val="11"/>
      <color rgb="FFFF0000"/>
      <name val="Arial"/>
      <family val="2"/>
    </font>
    <font>
      <b/>
      <sz val="9"/>
      <color theme="1"/>
      <name val="Arial"/>
      <family val="2"/>
    </font>
    <font>
      <vertAlign val="superscript"/>
      <sz val="11"/>
      <color theme="1"/>
      <name val="Arial"/>
      <family val="2"/>
    </font>
  </fonts>
  <fills count="4">
    <fill>
      <patternFill patternType="none"/>
    </fill>
    <fill>
      <patternFill patternType="gray125"/>
    </fill>
    <fill>
      <patternFill patternType="solid">
        <fgColor rgb="FF3AB6BB"/>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69">
    <xf numFmtId="0" fontId="0" fillId="0" borderId="0" xfId="0"/>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0" fillId="0" borderId="2" xfId="0" applyBorder="1"/>
    <xf numFmtId="0" fontId="0" fillId="0" borderId="4" xfId="0" applyBorder="1"/>
    <xf numFmtId="0" fontId="0" fillId="0" borderId="4"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5" fillId="0" borderId="3" xfId="0" applyFont="1" applyBorder="1" applyAlignment="1">
      <alignment horizontal="left" wrapText="1"/>
    </xf>
    <xf numFmtId="0" fontId="4" fillId="0" borderId="4" xfId="0" applyFont="1" applyBorder="1" applyAlignment="1">
      <alignment horizontal="left" wrapText="1"/>
    </xf>
    <xf numFmtId="0" fontId="2" fillId="0" borderId="4" xfId="2" applyBorder="1" applyAlignment="1">
      <alignment wrapText="1"/>
    </xf>
    <xf numFmtId="0" fontId="2" fillId="0" borderId="4" xfId="2" applyBorder="1"/>
    <xf numFmtId="0" fontId="0" fillId="0" borderId="7" xfId="0" applyBorder="1"/>
    <xf numFmtId="0" fontId="0" fillId="0" borderId="4" xfId="0" applyBorder="1" applyAlignment="1"/>
    <xf numFmtId="0" fontId="7" fillId="2" borderId="0" xfId="0" applyFont="1" applyFill="1" applyAlignment="1">
      <alignment horizontal="left" vertical="center"/>
    </xf>
    <xf numFmtId="14" fontId="5" fillId="0" borderId="0" xfId="0" applyNumberFormat="1" applyFont="1" applyAlignment="1">
      <alignment horizontal="left"/>
    </xf>
    <xf numFmtId="0" fontId="8" fillId="0" borderId="1" xfId="0" applyFont="1" applyBorder="1"/>
    <xf numFmtId="0" fontId="9" fillId="0" borderId="3" xfId="0" applyFont="1" applyBorder="1"/>
    <xf numFmtId="0" fontId="9" fillId="0" borderId="3" xfId="0" applyFont="1" applyBorder="1" applyAlignment="1"/>
    <xf numFmtId="0" fontId="9" fillId="0" borderId="3" xfId="0" applyFont="1" applyBorder="1" applyAlignment="1">
      <alignment horizontal="left" wrapText="1"/>
    </xf>
    <xf numFmtId="0" fontId="8" fillId="0" borderId="3" xfId="0" applyFont="1" applyBorder="1" applyAlignment="1">
      <alignment horizontal="left" wrapText="1"/>
    </xf>
    <xf numFmtId="14" fontId="5" fillId="0" borderId="3" xfId="0" applyNumberFormat="1" applyFont="1" applyBorder="1" applyAlignment="1">
      <alignment horizontal="left"/>
    </xf>
    <xf numFmtId="0" fontId="8" fillId="0" borderId="3" xfId="0" applyFont="1" applyBorder="1"/>
    <xf numFmtId="0" fontId="5" fillId="0" borderId="3" xfId="0" applyFont="1" applyBorder="1"/>
    <xf numFmtId="0" fontId="5" fillId="0" borderId="3" xfId="0" quotePrefix="1" applyFont="1" applyBorder="1" applyAlignment="1">
      <alignment horizontal="left" indent="1"/>
    </xf>
    <xf numFmtId="14" fontId="9" fillId="0" borderId="5" xfId="0" applyNumberFormat="1" applyFont="1" applyBorder="1" applyAlignment="1">
      <alignment horizontal="left"/>
    </xf>
    <xf numFmtId="0" fontId="9" fillId="0" borderId="7" xfId="0" applyFont="1" applyBorder="1"/>
    <xf numFmtId="0" fontId="9" fillId="0" borderId="0" xfId="0" applyFont="1"/>
    <xf numFmtId="0" fontId="7" fillId="2" borderId="0" xfId="0" applyFont="1" applyFill="1" applyAlignment="1">
      <alignment vertical="center"/>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14" fontId="9" fillId="0" borderId="0" xfId="0" applyNumberFormat="1" applyFont="1" applyAlignment="1">
      <alignment horizontal="left"/>
    </xf>
    <xf numFmtId="0" fontId="9" fillId="0" borderId="8" xfId="0" applyFont="1" applyBorder="1"/>
    <xf numFmtId="0" fontId="8" fillId="0" borderId="9"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3" borderId="1" xfId="0" applyFont="1" applyFill="1" applyBorder="1"/>
    <xf numFmtId="0" fontId="8" fillId="3" borderId="7" xfId="0" applyFont="1" applyFill="1" applyBorder="1"/>
    <xf numFmtId="2" fontId="8" fillId="3" borderId="11" xfId="0" applyNumberFormat="1" applyFont="1" applyFill="1" applyBorder="1"/>
    <xf numFmtId="2" fontId="8" fillId="3" borderId="1" xfId="0" applyNumberFormat="1" applyFont="1" applyFill="1" applyBorder="1"/>
    <xf numFmtId="2" fontId="10" fillId="3" borderId="11" xfId="0" applyNumberFormat="1" applyFont="1" applyFill="1" applyBorder="1"/>
    <xf numFmtId="0" fontId="8" fillId="0" borderId="0" xfId="0" applyFont="1"/>
    <xf numFmtId="2" fontId="8" fillId="0" borderId="0" xfId="0" applyNumberFormat="1" applyFont="1"/>
    <xf numFmtId="0" fontId="9" fillId="3" borderId="3" xfId="0" applyFont="1" applyFill="1" applyBorder="1"/>
    <xf numFmtId="0" fontId="9" fillId="3" borderId="0" xfId="0" applyFont="1" applyFill="1"/>
    <xf numFmtId="2" fontId="9" fillId="3" borderId="12" xfId="0" applyNumberFormat="1" applyFont="1" applyFill="1" applyBorder="1"/>
    <xf numFmtId="2" fontId="9" fillId="3" borderId="3" xfId="0" applyNumberFormat="1" applyFont="1" applyFill="1" applyBorder="1"/>
    <xf numFmtId="2" fontId="5" fillId="3" borderId="12" xfId="0" applyNumberFormat="1" applyFont="1" applyFill="1" applyBorder="1"/>
    <xf numFmtId="2" fontId="8" fillId="0" borderId="12" xfId="0" applyNumberFormat="1" applyFont="1" applyBorder="1"/>
    <xf numFmtId="2" fontId="10" fillId="0" borderId="12" xfId="0" applyNumberFormat="1" applyFont="1" applyBorder="1"/>
    <xf numFmtId="2" fontId="8" fillId="3" borderId="12" xfId="0" applyNumberFormat="1" applyFont="1" applyFill="1" applyBorder="1"/>
    <xf numFmtId="2" fontId="9" fillId="0" borderId="12" xfId="0" applyNumberFormat="1" applyFont="1" applyBorder="1"/>
    <xf numFmtId="0" fontId="8" fillId="3" borderId="3" xfId="0" applyFont="1" applyFill="1" applyBorder="1"/>
    <xf numFmtId="0" fontId="8" fillId="3" borderId="0" xfId="0" applyFont="1" applyFill="1"/>
    <xf numFmtId="2" fontId="10" fillId="3" borderId="12" xfId="0" applyNumberFormat="1" applyFont="1" applyFill="1" applyBorder="1"/>
    <xf numFmtId="2" fontId="9" fillId="0" borderId="0" xfId="0" applyNumberFormat="1" applyFont="1"/>
    <xf numFmtId="0" fontId="8" fillId="3" borderId="8" xfId="0" applyFont="1" applyFill="1" applyBorder="1" applyAlignment="1">
      <alignment vertical="center"/>
    </xf>
    <xf numFmtId="0" fontId="8" fillId="3" borderId="13" xfId="0" applyFont="1" applyFill="1" applyBorder="1" applyAlignment="1">
      <alignment vertical="center"/>
    </xf>
    <xf numFmtId="2" fontId="8" fillId="3" borderId="10" xfId="0" applyNumberFormat="1" applyFont="1" applyFill="1" applyBorder="1" applyAlignment="1">
      <alignment vertical="center"/>
    </xf>
    <xf numFmtId="2" fontId="10" fillId="3" borderId="10" xfId="0" applyNumberFormat="1" applyFont="1" applyFill="1" applyBorder="1" applyAlignment="1">
      <alignment vertical="center"/>
    </xf>
    <xf numFmtId="2" fontId="8" fillId="3" borderId="10" xfId="0" applyNumberFormat="1" applyFont="1" applyFill="1" applyBorder="1"/>
    <xf numFmtId="0" fontId="9" fillId="0" borderId="1" xfId="0" applyFont="1" applyBorder="1"/>
    <xf numFmtId="2" fontId="9" fillId="0" borderId="11" xfId="0" applyNumberFormat="1" applyFont="1" applyBorder="1"/>
    <xf numFmtId="2" fontId="5" fillId="0" borderId="12" xfId="0" applyNumberFormat="1" applyFont="1" applyBorder="1"/>
    <xf numFmtId="2" fontId="9" fillId="0" borderId="4" xfId="0" applyNumberFormat="1" applyFont="1" applyBorder="1"/>
    <xf numFmtId="0" fontId="9" fillId="0" borderId="5" xfId="0" applyFont="1" applyBorder="1"/>
    <xf numFmtId="0" fontId="9" fillId="0" borderId="2" xfId="0" applyFont="1" applyBorder="1"/>
    <xf numFmtId="2" fontId="9" fillId="0" borderId="2" xfId="0" applyNumberFormat="1" applyFont="1" applyBorder="1"/>
    <xf numFmtId="2" fontId="5" fillId="0" borderId="11" xfId="0" applyNumberFormat="1" applyFont="1" applyBorder="1"/>
    <xf numFmtId="2" fontId="9" fillId="3" borderId="11" xfId="0" applyNumberFormat="1" applyFont="1" applyFill="1" applyBorder="1"/>
    <xf numFmtId="0" fontId="9" fillId="0" borderId="4" xfId="0" applyFont="1" applyBorder="1"/>
    <xf numFmtId="0" fontId="9" fillId="0" borderId="6" xfId="0" applyFont="1" applyBorder="1"/>
    <xf numFmtId="2" fontId="9" fillId="0" borderId="6" xfId="0" applyNumberFormat="1" applyFont="1" applyBorder="1"/>
    <xf numFmtId="2" fontId="9" fillId="0" borderId="14" xfId="0" applyNumberFormat="1" applyFont="1" applyBorder="1"/>
    <xf numFmtId="0" fontId="9" fillId="0" borderId="15" xfId="0" applyFont="1" applyBorder="1"/>
    <xf numFmtId="2" fontId="5" fillId="0" borderId="14" xfId="0" applyNumberFormat="1" applyFont="1" applyBorder="1"/>
    <xf numFmtId="2" fontId="9" fillId="3" borderId="14" xfId="0" applyNumberFormat="1" applyFont="1" applyFill="1" applyBorder="1"/>
    <xf numFmtId="1" fontId="8" fillId="3" borderId="11" xfId="0" applyNumberFormat="1" applyFont="1" applyFill="1" applyBorder="1"/>
    <xf numFmtId="1" fontId="10" fillId="3" borderId="11" xfId="0" applyNumberFormat="1" applyFont="1" applyFill="1" applyBorder="1"/>
    <xf numFmtId="0" fontId="8" fillId="3" borderId="5" xfId="0" applyFont="1" applyFill="1" applyBorder="1"/>
    <xf numFmtId="0" fontId="8" fillId="3" borderId="15" xfId="0" applyFont="1" applyFill="1" applyBorder="1"/>
    <xf numFmtId="1" fontId="8" fillId="3" borderId="14" xfId="0" applyNumberFormat="1" applyFont="1" applyFill="1" applyBorder="1"/>
    <xf numFmtId="1" fontId="10" fillId="3" borderId="14" xfId="0" applyNumberFormat="1" applyFont="1" applyFill="1" applyBorder="1"/>
    <xf numFmtId="2" fontId="10" fillId="3" borderId="14" xfId="0" applyNumberFormat="1" applyFont="1" applyFill="1" applyBorder="1"/>
    <xf numFmtId="2" fontId="9" fillId="0" borderId="12" xfId="0" applyNumberFormat="1" applyFont="1" applyBorder="1" applyAlignment="1">
      <alignment horizontal="center"/>
    </xf>
    <xf numFmtId="1" fontId="9" fillId="0" borderId="12" xfId="0" applyNumberFormat="1" applyFont="1" applyBorder="1"/>
    <xf numFmtId="1" fontId="9" fillId="0" borderId="3" xfId="0" applyNumberFormat="1" applyFont="1" applyBorder="1"/>
    <xf numFmtId="1" fontId="5" fillId="0" borderId="12" xfId="0" applyNumberFormat="1" applyFont="1" applyBorder="1"/>
    <xf numFmtId="2" fontId="6" fillId="3" borderId="12" xfId="0" applyNumberFormat="1" applyFont="1" applyFill="1" applyBorder="1"/>
    <xf numFmtId="0" fontId="9" fillId="0" borderId="0" xfId="0" applyFont="1" applyAlignment="1">
      <alignment wrapText="1"/>
    </xf>
    <xf numFmtId="2" fontId="9" fillId="0" borderId="14" xfId="0" applyNumberFormat="1" applyFont="1" applyBorder="1" applyAlignment="1">
      <alignment horizontal="center"/>
    </xf>
    <xf numFmtId="1" fontId="9" fillId="0" borderId="14" xfId="0" applyNumberFormat="1" applyFont="1" applyBorder="1"/>
    <xf numFmtId="1" fontId="9" fillId="0" borderId="5" xfId="0" applyNumberFormat="1" applyFont="1" applyBorder="1"/>
    <xf numFmtId="1" fontId="5" fillId="0" borderId="14" xfId="0" applyNumberFormat="1" applyFont="1" applyBorder="1"/>
    <xf numFmtId="0" fontId="8" fillId="3" borderId="6" xfId="0" applyFont="1" applyFill="1" applyBorder="1"/>
    <xf numFmtId="0" fontId="8" fillId="3" borderId="14" xfId="0" applyFont="1" applyFill="1" applyBorder="1"/>
    <xf numFmtId="0" fontId="10" fillId="3" borderId="10" xfId="0" applyFont="1" applyFill="1" applyBorder="1"/>
    <xf numFmtId="0" fontId="7" fillId="2" borderId="0" xfId="0" applyFont="1" applyFill="1" applyAlignment="1">
      <alignment horizontal="left" vertical="center" wrapText="1"/>
    </xf>
    <xf numFmtId="14" fontId="5" fillId="0" borderId="8" xfId="0" applyNumberFormat="1" applyFont="1" applyBorder="1" applyAlignment="1">
      <alignment horizontal="left"/>
    </xf>
    <xf numFmtId="0" fontId="9" fillId="0" borderId="9" xfId="0" applyFont="1" applyBorder="1"/>
    <xf numFmtId="0" fontId="8" fillId="0" borderId="13" xfId="0" applyFont="1" applyBorder="1" applyAlignment="1">
      <alignment horizontal="center"/>
    </xf>
    <xf numFmtId="0" fontId="8" fillId="3" borderId="2" xfId="0" applyFont="1" applyFill="1" applyBorder="1"/>
    <xf numFmtId="0" fontId="9" fillId="3" borderId="4" xfId="0" applyFont="1" applyFill="1" applyBorder="1"/>
    <xf numFmtId="2" fontId="12" fillId="0" borderId="0" xfId="0" applyNumberFormat="1" applyFont="1"/>
    <xf numFmtId="0" fontId="8" fillId="0" borderId="4" xfId="0" applyFont="1" applyBorder="1"/>
    <xf numFmtId="0" fontId="10" fillId="0" borderId="0" xfId="0" applyFont="1"/>
    <xf numFmtId="0" fontId="5" fillId="0" borderId="0" xfId="0" applyFont="1"/>
    <xf numFmtId="2" fontId="5" fillId="0" borderId="0" xfId="0" applyNumberFormat="1" applyFont="1"/>
    <xf numFmtId="0" fontId="8" fillId="3" borderId="4" xfId="0" applyFont="1" applyFill="1" applyBorder="1"/>
    <xf numFmtId="0" fontId="10" fillId="3" borderId="0" xfId="0" applyFont="1" applyFill="1"/>
    <xf numFmtId="0" fontId="5" fillId="3" borderId="0" xfId="0" applyFont="1" applyFill="1"/>
    <xf numFmtId="2" fontId="10" fillId="0" borderId="0" xfId="0" applyNumberFormat="1" applyFont="1"/>
    <xf numFmtId="0" fontId="8" fillId="3" borderId="1" xfId="0" applyFont="1" applyFill="1" applyBorder="1" applyAlignment="1">
      <alignment vertical="center"/>
    </xf>
    <xf numFmtId="0" fontId="8" fillId="3" borderId="2" xfId="0" applyFont="1" applyFill="1" applyBorder="1" applyAlignment="1">
      <alignment vertical="center"/>
    </xf>
    <xf numFmtId="2" fontId="10" fillId="3" borderId="9" xfId="0" applyNumberFormat="1" applyFont="1" applyFill="1" applyBorder="1" applyAlignment="1">
      <alignment vertical="center"/>
    </xf>
    <xf numFmtId="2" fontId="5" fillId="0" borderId="4" xfId="0" applyNumberFormat="1" applyFont="1" applyBorder="1"/>
    <xf numFmtId="0" fontId="9" fillId="3" borderId="1" xfId="0" applyFont="1" applyFill="1" applyBorder="1"/>
    <xf numFmtId="0" fontId="9" fillId="3" borderId="2" xfId="0" applyFont="1" applyFill="1" applyBorder="1"/>
    <xf numFmtId="2" fontId="5" fillId="3" borderId="2" xfId="1" applyNumberFormat="1" applyFont="1" applyFill="1" applyBorder="1" applyAlignment="1"/>
    <xf numFmtId="2" fontId="5" fillId="3" borderId="11" xfId="1" applyNumberFormat="1" applyFont="1" applyFill="1" applyBorder="1" applyAlignment="1"/>
    <xf numFmtId="2" fontId="5" fillId="3" borderId="4" xfId="1" applyNumberFormat="1" applyFont="1" applyFill="1" applyBorder="1" applyAlignment="1"/>
    <xf numFmtId="2" fontId="5" fillId="3" borderId="12" xfId="1" applyNumberFormat="1" applyFont="1" applyFill="1" applyBorder="1" applyAlignment="1"/>
    <xf numFmtId="0" fontId="9" fillId="3" borderId="5" xfId="0" applyFont="1" applyFill="1" applyBorder="1"/>
    <xf numFmtId="0" fontId="9" fillId="3" borderId="6" xfId="0" applyFont="1" applyFill="1" applyBorder="1"/>
    <xf numFmtId="2" fontId="5" fillId="3" borderId="6" xfId="1" applyNumberFormat="1" applyFont="1" applyFill="1" applyBorder="1" applyAlignment="1"/>
    <xf numFmtId="2" fontId="5" fillId="3" borderId="14" xfId="1" applyNumberFormat="1" applyFont="1" applyFill="1" applyBorder="1" applyAlignment="1"/>
    <xf numFmtId="0" fontId="9" fillId="0" borderId="11" xfId="0" applyFont="1" applyBorder="1"/>
    <xf numFmtId="2" fontId="9" fillId="0" borderId="12" xfId="0" applyNumberFormat="1" applyFont="1" applyBorder="1" applyAlignment="1">
      <alignment wrapText="1"/>
    </xf>
    <xf numFmtId="0" fontId="9" fillId="0" borderId="14" xfId="0" applyFont="1" applyBorder="1"/>
    <xf numFmtId="0" fontId="10" fillId="3" borderId="2" xfId="0" applyFont="1" applyFill="1" applyBorder="1"/>
    <xf numFmtId="0" fontId="10" fillId="3" borderId="11" xfId="0" applyFont="1" applyFill="1" applyBorder="1"/>
    <xf numFmtId="0" fontId="10" fillId="3" borderId="6" xfId="0" applyFont="1" applyFill="1" applyBorder="1"/>
    <xf numFmtId="0" fontId="9" fillId="0" borderId="4" xfId="0" applyFont="1" applyBorder="1" applyAlignment="1">
      <alignment wrapText="1"/>
    </xf>
    <xf numFmtId="0" fontId="5" fillId="0" borderId="4" xfId="0" applyFont="1" applyBorder="1"/>
    <xf numFmtId="0" fontId="9" fillId="0" borderId="6" xfId="0" applyFont="1" applyBorder="1" applyAlignment="1">
      <alignment wrapText="1"/>
    </xf>
    <xf numFmtId="0" fontId="5" fillId="0" borderId="6" xfId="0" applyFont="1" applyBorder="1"/>
    <xf numFmtId="2" fontId="10" fillId="3" borderId="9" xfId="0" applyNumberFormat="1" applyFont="1" applyFill="1" applyBorder="1"/>
    <xf numFmtId="0" fontId="10" fillId="3" borderId="14" xfId="0" applyFont="1" applyFill="1" applyBorder="1"/>
    <xf numFmtId="14" fontId="9" fillId="0" borderId="8" xfId="0" applyNumberFormat="1" applyFont="1" applyBorder="1" applyAlignment="1">
      <alignment horizontal="left"/>
    </xf>
    <xf numFmtId="14" fontId="5" fillId="0" borderId="9" xfId="0" applyNumberFormat="1" applyFont="1" applyBorder="1" applyAlignment="1">
      <alignment horizontal="left"/>
    </xf>
    <xf numFmtId="0" fontId="8" fillId="0" borderId="8" xfId="0" applyFont="1" applyBorder="1" applyAlignment="1">
      <alignment horizont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2" fontId="10" fillId="3" borderId="2" xfId="0" applyNumberFormat="1" applyFont="1" applyFill="1" applyBorder="1"/>
    <xf numFmtId="0" fontId="9" fillId="3" borderId="4" xfId="0" applyFont="1" applyFill="1" applyBorder="1" applyAlignment="1">
      <alignment wrapText="1"/>
    </xf>
    <xf numFmtId="2" fontId="5" fillId="3" borderId="4" xfId="0" applyNumberFormat="1" applyFont="1" applyFill="1" applyBorder="1"/>
    <xf numFmtId="0" fontId="5" fillId="0" borderId="12" xfId="0" applyFont="1" applyBorder="1"/>
    <xf numFmtId="2" fontId="10" fillId="3" borderId="4" xfId="0" applyNumberFormat="1" applyFont="1" applyFill="1" applyBorder="1"/>
    <xf numFmtId="0" fontId="8" fillId="3" borderId="9" xfId="0" applyFont="1" applyFill="1" applyBorder="1" applyAlignment="1">
      <alignment vertical="center"/>
    </xf>
    <xf numFmtId="2" fontId="5" fillId="0" borderId="2" xfId="0" applyNumberFormat="1" applyFont="1" applyBorder="1"/>
    <xf numFmtId="2" fontId="5" fillId="0" borderId="6" xfId="0" applyNumberFormat="1" applyFont="1" applyBorder="1"/>
    <xf numFmtId="0" fontId="10" fillId="3" borderId="2" xfId="1" applyNumberFormat="1" applyFont="1" applyFill="1" applyBorder="1"/>
    <xf numFmtId="0" fontId="10" fillId="3" borderId="11" xfId="1" applyNumberFormat="1" applyFont="1" applyFill="1" applyBorder="1"/>
    <xf numFmtId="0" fontId="10" fillId="3" borderId="6" xfId="1" applyNumberFormat="1" applyFont="1" applyFill="1" applyBorder="1"/>
    <xf numFmtId="0" fontId="10" fillId="3" borderId="14" xfId="1" applyNumberFormat="1" applyFont="1" applyFill="1" applyBorder="1"/>
    <xf numFmtId="1" fontId="5" fillId="0" borderId="4" xfId="1" applyNumberFormat="1" applyFont="1" applyFill="1" applyBorder="1"/>
    <xf numFmtId="1" fontId="5" fillId="0" borderId="12" xfId="1" applyNumberFormat="1" applyFont="1" applyFill="1" applyBorder="1"/>
    <xf numFmtId="1" fontId="5" fillId="0" borderId="6" xfId="1" applyNumberFormat="1" applyFont="1" applyFill="1" applyBorder="1"/>
    <xf numFmtId="1" fontId="5" fillId="0" borderId="14" xfId="1" applyNumberFormat="1" applyFont="1" applyFill="1" applyBorder="1"/>
    <xf numFmtId="2" fontId="10" fillId="3" borderId="6" xfId="0" applyNumberFormat="1" applyFont="1" applyFill="1" applyBorder="1"/>
    <xf numFmtId="0" fontId="9" fillId="0" borderId="0" xfId="0" applyFont="1" applyAlignment="1">
      <alignment horizontal="left" wrapText="1"/>
    </xf>
    <xf numFmtId="0" fontId="8" fillId="0" borderId="11" xfId="0" applyFont="1" applyBorder="1" applyAlignment="1">
      <alignment horizontal="center" wrapText="1"/>
    </xf>
    <xf numFmtId="0" fontId="8" fillId="0" borderId="14" xfId="0" applyFont="1" applyBorder="1" applyAlignment="1">
      <alignment horizontal="center" wrapText="1"/>
    </xf>
    <xf numFmtId="0" fontId="8" fillId="0" borderId="11" xfId="0" applyFont="1" applyBorder="1" applyAlignment="1">
      <alignment horizontal="center" vertical="top" wrapText="1"/>
    </xf>
    <xf numFmtId="0" fontId="8" fillId="0" borderId="10" xfId="0" applyFont="1" applyBorder="1" applyAlignment="1">
      <alignment wrapText="1"/>
    </xf>
    <xf numFmtId="0" fontId="2" fillId="0" borderId="6" xfId="2" applyBorder="1"/>
    <xf numFmtId="14" fontId="9" fillId="0" borderId="0" xfId="0" applyNumberFormat="1" applyFont="1" applyBorder="1" applyAlignment="1">
      <alignment horizontal="left"/>
    </xf>
    <xf numFmtId="0" fontId="2" fillId="0" borderId="0" xfId="2" applyBorder="1"/>
  </cellXfs>
  <cellStyles count="3">
    <cellStyle name="Hyperlinkki" xfId="2" builtinId="8"/>
    <cellStyle name="Normaali" xfId="0" builtinId="0"/>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P:\ICT-palvelunhallinta\Tutka\Valtiotason%20vertailutiedot\Ty&#246;tyytyv&#228;isyys%202023.xlsx" TargetMode="External"/><Relationship Id="rId1" Type="http://schemas.openxmlformats.org/officeDocument/2006/relationships/externalLinkPath" Target="Ty&#246;tyytyv&#228;isyy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isältö"/>
      <sheetName val="Koko valtio 2023"/>
      <sheetName val="Sukupuoli Ikä Vakinaisuus 2023"/>
      <sheetName val="Hallinnonala 2023"/>
      <sheetName val="Virastotyyppi 2023"/>
      <sheetName val="Henkilöstöryhmä 2023"/>
      <sheetName val="Koulutus 2023"/>
    </sheetNames>
    <sheetDataSet>
      <sheetData sheetId="0">
        <row r="1">
          <cell r="A1" t="str">
            <v>Valtion henkilöstön työtyytyväisyys vuonna 2023 (VMBaro)</v>
          </cell>
        </row>
        <row r="3">
          <cell r="A3">
            <v>45412</v>
          </cell>
        </row>
      </sheetData>
      <sheetData sheetId="1"/>
      <sheetData sheetId="2"/>
      <sheetData sheetId="3">
        <row r="68">
          <cell r="H68">
            <v>47</v>
          </cell>
        </row>
      </sheetData>
      <sheetData sheetId="4"/>
      <sheetData sheetId="5"/>
      <sheetData sheetId="6"/>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lkeet.fi/" TargetMode="External"/><Relationship Id="rId1" Type="http://schemas.openxmlformats.org/officeDocument/2006/relationships/hyperlink" Target="https://palkeet.fi/palvelut/valtion-henkilostotutkimus-ja-tutk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alkeet.f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alkeet.f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alkeet.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9F0A2-5985-483B-ADAB-EF2BF90DAC89}">
  <sheetPr>
    <pageSetUpPr fitToPage="1"/>
  </sheetPr>
  <dimension ref="A1:B31"/>
  <sheetViews>
    <sheetView workbookViewId="0">
      <selection activeCell="B30" sqref="A30:B30"/>
    </sheetView>
  </sheetViews>
  <sheetFormatPr defaultRowHeight="14.4" x14ac:dyDescent="0.3"/>
  <cols>
    <col min="1" max="1" width="83.44140625" style="27" customWidth="1"/>
    <col min="2" max="2" width="56.77734375" customWidth="1"/>
  </cols>
  <sheetData>
    <row r="1" spans="1:2" ht="18" x14ac:dyDescent="0.3">
      <c r="A1" s="1" t="s">
        <v>0</v>
      </c>
      <c r="B1" s="1"/>
    </row>
    <row r="2" spans="1:2" ht="18" x14ac:dyDescent="0.3">
      <c r="A2" s="14" t="s">
        <v>1</v>
      </c>
      <c r="B2" s="2"/>
    </row>
    <row r="3" spans="1:2" x14ac:dyDescent="0.3">
      <c r="A3" s="15">
        <v>45412</v>
      </c>
    </row>
    <row r="4" spans="1:2" x14ac:dyDescent="0.3">
      <c r="A4" s="16" t="s">
        <v>2</v>
      </c>
      <c r="B4" s="3"/>
    </row>
    <row r="5" spans="1:2" x14ac:dyDescent="0.3">
      <c r="A5" s="17" t="s">
        <v>3</v>
      </c>
      <c r="B5" s="4"/>
    </row>
    <row r="6" spans="1:2" x14ac:dyDescent="0.3">
      <c r="A6" s="18" t="s">
        <v>4</v>
      </c>
      <c r="B6" s="13"/>
    </row>
    <row r="7" spans="1:2" x14ac:dyDescent="0.3">
      <c r="A7" s="19"/>
      <c r="B7" s="5"/>
    </row>
    <row r="8" spans="1:2" x14ac:dyDescent="0.3">
      <c r="A8" s="20" t="s">
        <v>5</v>
      </c>
      <c r="B8" s="5"/>
    </row>
    <row r="9" spans="1:2" x14ac:dyDescent="0.3">
      <c r="A9" s="19"/>
      <c r="B9" s="5"/>
    </row>
    <row r="10" spans="1:2" x14ac:dyDescent="0.3">
      <c r="A10" s="17" t="s">
        <v>6</v>
      </c>
      <c r="B10" s="4"/>
    </row>
    <row r="11" spans="1:2" x14ac:dyDescent="0.3">
      <c r="A11" s="17" t="s">
        <v>7</v>
      </c>
      <c r="B11" s="4"/>
    </row>
    <row r="12" spans="1:2" x14ac:dyDescent="0.3">
      <c r="A12" s="17" t="s">
        <v>8</v>
      </c>
      <c r="B12" s="4"/>
    </row>
    <row r="13" spans="1:2" x14ac:dyDescent="0.3">
      <c r="A13" s="17" t="s">
        <v>9</v>
      </c>
      <c r="B13" s="4"/>
    </row>
    <row r="14" spans="1:2" x14ac:dyDescent="0.3">
      <c r="A14" s="17" t="s">
        <v>10</v>
      </c>
      <c r="B14" s="4"/>
    </row>
    <row r="15" spans="1:2" x14ac:dyDescent="0.3">
      <c r="A15" s="17" t="s">
        <v>11</v>
      </c>
      <c r="B15" s="4"/>
    </row>
    <row r="16" spans="1:2" x14ac:dyDescent="0.3">
      <c r="A16" s="17"/>
      <c r="B16" s="4"/>
    </row>
    <row r="17" spans="1:2" x14ac:dyDescent="0.3">
      <c r="A17" s="6" t="s">
        <v>12</v>
      </c>
      <c r="B17" s="7"/>
    </row>
    <row r="18" spans="1:2" x14ac:dyDescent="0.3">
      <c r="A18" s="17"/>
      <c r="B18" s="4"/>
    </row>
    <row r="19" spans="1:2" x14ac:dyDescent="0.3">
      <c r="A19" s="8" t="s">
        <v>22</v>
      </c>
      <c r="B19" s="9"/>
    </row>
    <row r="20" spans="1:2" x14ac:dyDescent="0.3">
      <c r="A20" s="6" t="s">
        <v>13</v>
      </c>
      <c r="B20" s="7"/>
    </row>
    <row r="21" spans="1:2" x14ac:dyDescent="0.3">
      <c r="A21" s="21" t="s">
        <v>14</v>
      </c>
      <c r="B21" s="4"/>
    </row>
    <row r="22" spans="1:2" x14ac:dyDescent="0.3">
      <c r="A22" s="17" t="s">
        <v>15</v>
      </c>
      <c r="B22" s="4"/>
    </row>
    <row r="23" spans="1:2" x14ac:dyDescent="0.3">
      <c r="A23" s="17" t="s">
        <v>16</v>
      </c>
      <c r="B23" s="4"/>
    </row>
    <row r="24" spans="1:2" x14ac:dyDescent="0.3">
      <c r="A24" s="17" t="s">
        <v>17</v>
      </c>
      <c r="B24" s="4"/>
    </row>
    <row r="25" spans="1:2" x14ac:dyDescent="0.3">
      <c r="A25" s="17" t="s">
        <v>18</v>
      </c>
      <c r="B25" s="4"/>
    </row>
    <row r="26" spans="1:2" x14ac:dyDescent="0.3">
      <c r="A26" s="22" t="s">
        <v>19</v>
      </c>
      <c r="B26" s="4"/>
    </row>
    <row r="27" spans="1:2" x14ac:dyDescent="0.3">
      <c r="A27" s="23" t="s">
        <v>20</v>
      </c>
      <c r="B27" s="10" t="s">
        <v>21</v>
      </c>
    </row>
    <row r="28" spans="1:2" x14ac:dyDescent="0.3">
      <c r="A28" s="24"/>
      <c r="B28" s="11"/>
    </row>
    <row r="29" spans="1:2" x14ac:dyDescent="0.3">
      <c r="A29" s="17"/>
      <c r="B29" s="4"/>
    </row>
    <row r="30" spans="1:2" x14ac:dyDescent="0.3">
      <c r="A30" s="25" t="s">
        <v>206</v>
      </c>
      <c r="B30" s="166" t="s">
        <v>207</v>
      </c>
    </row>
    <row r="31" spans="1:2" x14ac:dyDescent="0.3">
      <c r="A31" s="26"/>
      <c r="B31" s="12"/>
    </row>
  </sheetData>
  <mergeCells count="4">
    <mergeCell ref="A1:B1"/>
    <mergeCell ref="A17:B17"/>
    <mergeCell ref="A19:B19"/>
    <mergeCell ref="A20:B20"/>
  </mergeCells>
  <hyperlinks>
    <hyperlink ref="B27" r:id="rId1" xr:uid="{1D02CF54-7B12-4BC1-8331-1964405EE988}"/>
    <hyperlink ref="B30" r:id="rId2" xr:uid="{5A486750-AAC1-4835-928C-A66DB1B590F2}"/>
  </hyperlinks>
  <pageMargins left="0.7" right="0.7" top="0.75" bottom="0.75" header="0.3" footer="0.3"/>
  <pageSetup paperSize="9" scale="62"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AC4C3-91C4-4562-BBAE-78DDADDA0205}">
  <sheetPr>
    <pageSetUpPr fitToPage="1"/>
  </sheetPr>
  <dimension ref="A1:W88"/>
  <sheetViews>
    <sheetView topLeftCell="A56" workbookViewId="0">
      <selection activeCell="B88" sqref="B88:I88"/>
    </sheetView>
  </sheetViews>
  <sheetFormatPr defaultRowHeight="13.8" x14ac:dyDescent="0.25"/>
  <cols>
    <col min="1" max="1" width="5.6640625" style="27" customWidth="1"/>
    <col min="2" max="2" width="74.88671875" style="27" customWidth="1"/>
    <col min="3" max="7" width="9.6640625" style="27" customWidth="1"/>
    <col min="8" max="10" width="8.88671875" style="27"/>
    <col min="11" max="11" width="11.33203125" style="27" customWidth="1"/>
    <col min="12" max="16384" width="8.88671875" style="27"/>
  </cols>
  <sheetData>
    <row r="1" spans="1:23" ht="19.95" customHeight="1" x14ac:dyDescent="0.25">
      <c r="A1" s="28" t="str">
        <f>[1]Sisältö!A1</f>
        <v>Valtion henkilöstön työtyytyväisyys vuonna 2023 (VMBaro)</v>
      </c>
      <c r="B1" s="28"/>
      <c r="C1" s="28"/>
      <c r="D1" s="29"/>
      <c r="E1" s="29"/>
      <c r="F1" s="29"/>
      <c r="G1" s="29"/>
      <c r="H1" s="29"/>
      <c r="I1" s="29"/>
      <c r="J1" s="29"/>
      <c r="K1" s="29"/>
    </row>
    <row r="2" spans="1:23" ht="18.600000000000001" customHeight="1" x14ac:dyDescent="0.25">
      <c r="A2" s="14" t="s">
        <v>23</v>
      </c>
      <c r="B2" s="30"/>
      <c r="C2" s="30"/>
      <c r="D2" s="14"/>
      <c r="E2" s="14"/>
      <c r="F2" s="14"/>
      <c r="G2" s="14"/>
      <c r="H2" s="14"/>
      <c r="I2" s="14"/>
      <c r="J2" s="14"/>
      <c r="K2" s="30"/>
    </row>
    <row r="3" spans="1:23" ht="13.95" customHeight="1" x14ac:dyDescent="0.25">
      <c r="A3" s="31"/>
      <c r="B3" s="15">
        <v>45412</v>
      </c>
    </row>
    <row r="4" spans="1:23" ht="27" customHeight="1" x14ac:dyDescent="0.25">
      <c r="A4" s="32"/>
      <c r="B4" s="33" t="s">
        <v>24</v>
      </c>
      <c r="C4" s="34">
        <v>2016</v>
      </c>
      <c r="D4" s="34">
        <v>2017</v>
      </c>
      <c r="E4" s="34">
        <v>2018</v>
      </c>
      <c r="F4" s="34">
        <v>2019</v>
      </c>
      <c r="G4" s="34">
        <v>2020</v>
      </c>
      <c r="H4" s="34">
        <v>2021</v>
      </c>
      <c r="I4" s="35">
        <v>2022</v>
      </c>
      <c r="J4" s="35">
        <v>2023</v>
      </c>
      <c r="K4" s="36" t="s">
        <v>25</v>
      </c>
    </row>
    <row r="5" spans="1:23" x14ac:dyDescent="0.25">
      <c r="A5" s="37" t="s">
        <v>26</v>
      </c>
      <c r="B5" s="38" t="s">
        <v>27</v>
      </c>
      <c r="C5" s="39">
        <v>3.41</v>
      </c>
      <c r="D5" s="39">
        <v>3.41</v>
      </c>
      <c r="E5" s="39">
        <v>3.45</v>
      </c>
      <c r="F5" s="39">
        <v>3.45</v>
      </c>
      <c r="G5" s="40">
        <v>3.55</v>
      </c>
      <c r="H5" s="39">
        <v>3.45</v>
      </c>
      <c r="I5" s="39">
        <v>3.49</v>
      </c>
      <c r="J5" s="41">
        <v>3.51</v>
      </c>
      <c r="K5" s="41">
        <f t="shared" ref="K5:K67" si="0">J5-I5</f>
        <v>1.9999999999999574E-2</v>
      </c>
      <c r="L5" s="42"/>
      <c r="M5" s="43"/>
      <c r="N5" s="42"/>
      <c r="O5" s="42"/>
      <c r="P5" s="42"/>
      <c r="Q5" s="42"/>
      <c r="R5" s="42"/>
      <c r="S5" s="42"/>
      <c r="T5" s="42"/>
      <c r="U5" s="42"/>
      <c r="V5" s="42"/>
      <c r="W5" s="42"/>
    </row>
    <row r="6" spans="1:23" x14ac:dyDescent="0.25">
      <c r="A6" s="44" t="s">
        <v>28</v>
      </c>
      <c r="B6" s="45" t="s">
        <v>29</v>
      </c>
      <c r="C6" s="46">
        <v>3.71</v>
      </c>
      <c r="D6" s="46">
        <v>3.71</v>
      </c>
      <c r="E6" s="46">
        <v>3.76</v>
      </c>
      <c r="F6" s="46">
        <v>3.76</v>
      </c>
      <c r="G6" s="47">
        <v>3.84</v>
      </c>
      <c r="H6" s="46">
        <v>3.83</v>
      </c>
      <c r="I6" s="46">
        <v>3.9</v>
      </c>
      <c r="J6" s="48">
        <v>3.92</v>
      </c>
      <c r="K6" s="46">
        <f t="shared" si="0"/>
        <v>2.0000000000000018E-2</v>
      </c>
    </row>
    <row r="7" spans="1:23" x14ac:dyDescent="0.25">
      <c r="A7" s="44" t="s">
        <v>30</v>
      </c>
      <c r="B7" s="45" t="s">
        <v>31</v>
      </c>
      <c r="C7" s="46">
        <v>3.51</v>
      </c>
      <c r="D7" s="46">
        <v>3.51</v>
      </c>
      <c r="E7" s="46">
        <v>3.57</v>
      </c>
      <c r="F7" s="46">
        <v>3.56</v>
      </c>
      <c r="G7" s="47">
        <v>3.67</v>
      </c>
      <c r="H7" s="46">
        <v>3.67</v>
      </c>
      <c r="I7" s="46">
        <v>3.72</v>
      </c>
      <c r="J7" s="48">
        <v>3.73</v>
      </c>
      <c r="K7" s="46">
        <f t="shared" si="0"/>
        <v>9.9999999999997868E-3</v>
      </c>
    </row>
    <row r="8" spans="1:23" x14ac:dyDescent="0.25">
      <c r="A8" s="44" t="s">
        <v>32</v>
      </c>
      <c r="B8" s="45" t="s">
        <v>33</v>
      </c>
      <c r="C8" s="46">
        <v>4.07</v>
      </c>
      <c r="D8" s="46">
        <v>4.0599999999999996</v>
      </c>
      <c r="E8" s="46">
        <v>4.1100000000000003</v>
      </c>
      <c r="F8" s="46">
        <v>4.13</v>
      </c>
      <c r="G8" s="47">
        <v>4.2</v>
      </c>
      <c r="H8" s="46">
        <v>4.21</v>
      </c>
      <c r="I8" s="46">
        <v>4.2699999999999996</v>
      </c>
      <c r="J8" s="48">
        <v>4.26</v>
      </c>
      <c r="K8" s="46">
        <f t="shared" si="0"/>
        <v>-9.9999999999997868E-3</v>
      </c>
    </row>
    <row r="9" spans="1:23" x14ac:dyDescent="0.25">
      <c r="A9" s="44" t="s">
        <v>34</v>
      </c>
      <c r="B9" s="45" t="s">
        <v>35</v>
      </c>
      <c r="C9" s="46">
        <v>3.26</v>
      </c>
      <c r="D9" s="46">
        <v>3.24</v>
      </c>
      <c r="E9" s="46">
        <v>3.28</v>
      </c>
      <c r="F9" s="46">
        <v>3.29</v>
      </c>
      <c r="G9" s="47">
        <v>3.39</v>
      </c>
      <c r="H9" s="46">
        <v>3.38</v>
      </c>
      <c r="I9" s="46">
        <v>3.43</v>
      </c>
      <c r="J9" s="48">
        <v>3.46</v>
      </c>
      <c r="K9" s="46">
        <f t="shared" si="0"/>
        <v>2.9999999999999805E-2</v>
      </c>
    </row>
    <row r="10" spans="1:23" x14ac:dyDescent="0.25">
      <c r="A10" s="44" t="s">
        <v>36</v>
      </c>
      <c r="B10" s="45" t="s">
        <v>37</v>
      </c>
      <c r="C10" s="46">
        <v>3.01</v>
      </c>
      <c r="D10" s="46">
        <v>3.01</v>
      </c>
      <c r="E10" s="46">
        <v>3.03</v>
      </c>
      <c r="F10" s="46">
        <v>3</v>
      </c>
      <c r="G10" s="47">
        <v>3.12</v>
      </c>
      <c r="H10" s="46">
        <v>3.1</v>
      </c>
      <c r="I10" s="46">
        <v>3.09</v>
      </c>
      <c r="J10" s="48">
        <v>3.17</v>
      </c>
      <c r="K10" s="46">
        <f t="shared" si="0"/>
        <v>8.0000000000000071E-2</v>
      </c>
    </row>
    <row r="11" spans="1:23" x14ac:dyDescent="0.25">
      <c r="A11" s="44" t="s">
        <v>38</v>
      </c>
      <c r="B11" s="45" t="s">
        <v>39</v>
      </c>
      <c r="C11" s="46">
        <v>3.01</v>
      </c>
      <c r="D11" s="46">
        <v>2.99</v>
      </c>
      <c r="E11" s="46">
        <v>3.03</v>
      </c>
      <c r="F11" s="46">
        <v>3.02</v>
      </c>
      <c r="G11" s="47">
        <v>3.16</v>
      </c>
      <c r="H11" s="46">
        <v>3.14</v>
      </c>
      <c r="I11" s="46">
        <v>3.15</v>
      </c>
      <c r="J11" s="48">
        <v>3.17</v>
      </c>
      <c r="K11" s="46">
        <f t="shared" si="0"/>
        <v>2.0000000000000018E-2</v>
      </c>
    </row>
    <row r="12" spans="1:23" x14ac:dyDescent="0.25">
      <c r="A12" s="44" t="s">
        <v>40</v>
      </c>
      <c r="B12" s="45" t="s">
        <v>41</v>
      </c>
      <c r="C12" s="46">
        <v>3.3</v>
      </c>
      <c r="D12" s="46">
        <v>3.33</v>
      </c>
      <c r="E12" s="46">
        <v>3.4</v>
      </c>
      <c r="F12" s="46">
        <v>3.39</v>
      </c>
      <c r="G12" s="46">
        <v>3.5</v>
      </c>
      <c r="H12" s="46">
        <v>3.47</v>
      </c>
      <c r="I12" s="46">
        <v>3.52</v>
      </c>
      <c r="J12" s="48">
        <v>3.51</v>
      </c>
      <c r="K12" s="46">
        <f t="shared" si="0"/>
        <v>-1.0000000000000231E-2</v>
      </c>
    </row>
    <row r="13" spans="1:23" x14ac:dyDescent="0.25">
      <c r="A13" s="44" t="s">
        <v>42</v>
      </c>
      <c r="B13" s="45" t="s">
        <v>43</v>
      </c>
      <c r="C13" s="46"/>
      <c r="D13" s="46"/>
      <c r="E13" s="46"/>
      <c r="F13" s="46"/>
      <c r="G13" s="46">
        <v>3.24</v>
      </c>
      <c r="H13" s="46">
        <v>3.22</v>
      </c>
      <c r="I13" s="46">
        <v>3.25</v>
      </c>
      <c r="J13" s="48">
        <v>3.25</v>
      </c>
      <c r="K13" s="46">
        <f t="shared" si="0"/>
        <v>0</v>
      </c>
    </row>
    <row r="14" spans="1:23" x14ac:dyDescent="0.25">
      <c r="A14" s="44" t="s">
        <v>44</v>
      </c>
      <c r="B14" s="45" t="s">
        <v>45</v>
      </c>
      <c r="C14" s="46"/>
      <c r="D14" s="46"/>
      <c r="E14" s="46"/>
      <c r="F14" s="46"/>
      <c r="G14" s="46">
        <v>3.08</v>
      </c>
      <c r="H14" s="46">
        <v>3.05</v>
      </c>
      <c r="I14" s="46">
        <v>3.03</v>
      </c>
      <c r="J14" s="48">
        <v>3.09</v>
      </c>
      <c r="K14" s="46">
        <f t="shared" si="0"/>
        <v>6.0000000000000053E-2</v>
      </c>
    </row>
    <row r="15" spans="1:23" x14ac:dyDescent="0.25">
      <c r="A15" s="44" t="s">
        <v>46</v>
      </c>
      <c r="B15" s="45" t="s">
        <v>47</v>
      </c>
      <c r="C15" s="46"/>
      <c r="D15" s="46"/>
      <c r="E15" s="46"/>
      <c r="F15" s="46"/>
      <c r="G15" s="46">
        <v>3.46</v>
      </c>
      <c r="H15" s="46">
        <v>3.47</v>
      </c>
      <c r="I15" s="46">
        <v>3.5</v>
      </c>
      <c r="J15" s="48">
        <v>3.52</v>
      </c>
      <c r="K15" s="46">
        <f t="shared" si="0"/>
        <v>2.0000000000000018E-2</v>
      </c>
    </row>
    <row r="16" spans="1:23" x14ac:dyDescent="0.25">
      <c r="A16" s="22" t="s">
        <v>48</v>
      </c>
      <c r="B16" s="42" t="s">
        <v>49</v>
      </c>
      <c r="C16" s="49">
        <v>3.92</v>
      </c>
      <c r="D16" s="49">
        <v>3.92</v>
      </c>
      <c r="E16" s="49">
        <v>3.96</v>
      </c>
      <c r="F16" s="49">
        <v>3.96</v>
      </c>
      <c r="G16" s="49">
        <v>4</v>
      </c>
      <c r="H16" s="49">
        <v>4</v>
      </c>
      <c r="I16" s="49">
        <v>4.01</v>
      </c>
      <c r="J16" s="50">
        <v>4.05</v>
      </c>
      <c r="K16" s="51">
        <f t="shared" si="0"/>
        <v>4.0000000000000036E-2</v>
      </c>
      <c r="L16" s="42"/>
      <c r="M16" s="42"/>
      <c r="N16" s="42"/>
      <c r="O16" s="42"/>
    </row>
    <row r="17" spans="1:22" x14ac:dyDescent="0.25">
      <c r="A17" s="17" t="s">
        <v>50</v>
      </c>
      <c r="B17" s="27" t="s">
        <v>51</v>
      </c>
      <c r="C17" s="52">
        <v>4.2300000000000004</v>
      </c>
      <c r="D17" s="52">
        <v>4.25</v>
      </c>
      <c r="E17" s="52">
        <v>4.26</v>
      </c>
      <c r="F17" s="52">
        <v>4.26</v>
      </c>
      <c r="G17" s="52">
        <v>4.2699999999999996</v>
      </c>
      <c r="H17" s="52">
        <v>4.29</v>
      </c>
      <c r="I17" s="52">
        <v>4.3</v>
      </c>
      <c r="J17" s="23">
        <v>4.34</v>
      </c>
      <c r="K17" s="46">
        <f t="shared" si="0"/>
        <v>4.0000000000000036E-2</v>
      </c>
    </row>
    <row r="18" spans="1:22" x14ac:dyDescent="0.25">
      <c r="A18" s="17" t="s">
        <v>52</v>
      </c>
      <c r="B18" s="27" t="s">
        <v>53</v>
      </c>
      <c r="C18" s="52">
        <v>3.71</v>
      </c>
      <c r="D18" s="52">
        <v>3.71</v>
      </c>
      <c r="E18" s="52">
        <v>3.77</v>
      </c>
      <c r="F18" s="52">
        <v>3.76</v>
      </c>
      <c r="G18" s="52">
        <v>3.83</v>
      </c>
      <c r="H18" s="52">
        <v>3.8</v>
      </c>
      <c r="I18" s="52">
        <v>3.85</v>
      </c>
      <c r="J18" s="23">
        <v>3.86</v>
      </c>
      <c r="K18" s="46">
        <f t="shared" si="0"/>
        <v>9.9999999999997868E-3</v>
      </c>
    </row>
    <row r="19" spans="1:22" x14ac:dyDescent="0.25">
      <c r="A19" s="17" t="s">
        <v>54</v>
      </c>
      <c r="B19" s="27" t="s">
        <v>55</v>
      </c>
      <c r="C19" s="52">
        <v>3.99</v>
      </c>
      <c r="D19" s="52">
        <v>3.99</v>
      </c>
      <c r="E19" s="52">
        <v>4.0199999999999996</v>
      </c>
      <c r="F19" s="52">
        <v>4.03</v>
      </c>
      <c r="G19" s="52">
        <v>4.0599999999999996</v>
      </c>
      <c r="H19" s="52">
        <v>4.07</v>
      </c>
      <c r="I19" s="52">
        <v>4.07</v>
      </c>
      <c r="J19" s="23">
        <v>4.1100000000000003</v>
      </c>
      <c r="K19" s="46">
        <f t="shared" si="0"/>
        <v>4.0000000000000036E-2</v>
      </c>
    </row>
    <row r="20" spans="1:22" x14ac:dyDescent="0.25">
      <c r="A20" s="17" t="s">
        <v>56</v>
      </c>
      <c r="B20" s="27" t="s">
        <v>57</v>
      </c>
      <c r="C20" s="52">
        <v>3.76</v>
      </c>
      <c r="D20" s="52">
        <v>3.75</v>
      </c>
      <c r="E20" s="52">
        <v>3.79</v>
      </c>
      <c r="F20" s="52">
        <v>3.8</v>
      </c>
      <c r="G20" s="52">
        <v>3.84</v>
      </c>
      <c r="H20" s="52">
        <v>3.82</v>
      </c>
      <c r="I20" s="52">
        <v>3.83</v>
      </c>
      <c r="J20" s="23">
        <v>3.88</v>
      </c>
      <c r="K20" s="46">
        <f t="shared" si="0"/>
        <v>4.9999999999999822E-2</v>
      </c>
    </row>
    <row r="21" spans="1:22" x14ac:dyDescent="0.25">
      <c r="A21" s="53" t="s">
        <v>58</v>
      </c>
      <c r="B21" s="54" t="s">
        <v>59</v>
      </c>
      <c r="C21" s="51">
        <v>2.86</v>
      </c>
      <c r="D21" s="51">
        <v>2.81</v>
      </c>
      <c r="E21" s="51">
        <v>2.85</v>
      </c>
      <c r="F21" s="51">
        <v>2.87</v>
      </c>
      <c r="G21" s="51">
        <v>2.98</v>
      </c>
      <c r="H21" s="51">
        <v>2.97</v>
      </c>
      <c r="I21" s="51">
        <v>3.04</v>
      </c>
      <c r="J21" s="55">
        <v>3.02</v>
      </c>
      <c r="K21" s="51">
        <f t="shared" si="0"/>
        <v>-2.0000000000000018E-2</v>
      </c>
      <c r="L21" s="42"/>
      <c r="M21" s="42"/>
      <c r="N21" s="42"/>
      <c r="O21" s="42"/>
      <c r="P21" s="42"/>
      <c r="Q21" s="42"/>
      <c r="R21" s="42"/>
      <c r="S21" s="42"/>
      <c r="T21" s="42"/>
      <c r="U21" s="42"/>
      <c r="V21" s="42"/>
    </row>
    <row r="22" spans="1:22" x14ac:dyDescent="0.25">
      <c r="A22" s="44" t="s">
        <v>60</v>
      </c>
      <c r="B22" s="45" t="s">
        <v>61</v>
      </c>
      <c r="C22" s="46">
        <v>3.18</v>
      </c>
      <c r="D22" s="46">
        <v>3.18</v>
      </c>
      <c r="E22" s="46">
        <v>3.18</v>
      </c>
      <c r="F22" s="46">
        <v>3.24</v>
      </c>
      <c r="G22" s="46">
        <v>3.31</v>
      </c>
      <c r="H22" s="46">
        <v>3.37</v>
      </c>
      <c r="I22" s="46">
        <v>3.38</v>
      </c>
      <c r="J22" s="48">
        <v>3.42</v>
      </c>
      <c r="K22" s="46">
        <f t="shared" si="0"/>
        <v>4.0000000000000036E-2</v>
      </c>
    </row>
    <row r="23" spans="1:22" x14ac:dyDescent="0.25">
      <c r="A23" s="44" t="s">
        <v>62</v>
      </c>
      <c r="B23" s="45" t="s">
        <v>63</v>
      </c>
      <c r="C23" s="46">
        <v>2.9</v>
      </c>
      <c r="D23" s="46">
        <v>2.81</v>
      </c>
      <c r="E23" s="46">
        <v>2.86</v>
      </c>
      <c r="F23" s="46">
        <v>2.87</v>
      </c>
      <c r="G23" s="46">
        <v>3</v>
      </c>
      <c r="H23" s="46">
        <v>2.94</v>
      </c>
      <c r="I23" s="46">
        <v>3.02</v>
      </c>
      <c r="J23" s="48">
        <v>2.97</v>
      </c>
      <c r="K23" s="46">
        <f t="shared" si="0"/>
        <v>-4.9999999999999822E-2</v>
      </c>
    </row>
    <row r="24" spans="1:22" x14ac:dyDescent="0.25">
      <c r="A24" s="44" t="s">
        <v>64</v>
      </c>
      <c r="B24" s="45" t="s">
        <v>65</v>
      </c>
      <c r="C24" s="46">
        <v>2.4500000000000002</v>
      </c>
      <c r="D24" s="46">
        <v>2.37</v>
      </c>
      <c r="E24" s="46">
        <v>2.4700000000000002</v>
      </c>
      <c r="F24" s="46">
        <v>2.4500000000000002</v>
      </c>
      <c r="G24" s="46">
        <v>2.57</v>
      </c>
      <c r="H24" s="46">
        <v>2.56</v>
      </c>
      <c r="I24" s="46">
        <v>2.65</v>
      </c>
      <c r="J24" s="48">
        <v>2.63</v>
      </c>
      <c r="K24" s="46">
        <f t="shared" si="0"/>
        <v>-2.0000000000000018E-2</v>
      </c>
    </row>
    <row r="25" spans="1:22" x14ac:dyDescent="0.25">
      <c r="A25" s="44" t="s">
        <v>66</v>
      </c>
      <c r="B25" s="45" t="s">
        <v>67</v>
      </c>
      <c r="C25" s="46">
        <v>2.91</v>
      </c>
      <c r="D25" s="46">
        <v>2.85</v>
      </c>
      <c r="E25" s="46">
        <v>2.9</v>
      </c>
      <c r="F25" s="46">
        <v>2.93</v>
      </c>
      <c r="G25" s="46">
        <v>3.02</v>
      </c>
      <c r="H25" s="46">
        <v>3.01</v>
      </c>
      <c r="I25" s="46">
        <v>3.08</v>
      </c>
      <c r="J25" s="48">
        <v>3.08</v>
      </c>
      <c r="K25" s="46">
        <f t="shared" si="0"/>
        <v>0</v>
      </c>
    </row>
    <row r="26" spans="1:22" s="42" customFormat="1" x14ac:dyDescent="0.25">
      <c r="A26" s="22" t="s">
        <v>68</v>
      </c>
      <c r="B26" s="42" t="s">
        <v>69</v>
      </c>
      <c r="C26" s="49">
        <v>3.51</v>
      </c>
      <c r="D26" s="49">
        <v>3.52</v>
      </c>
      <c r="E26" s="49">
        <v>3.56</v>
      </c>
      <c r="F26" s="49">
        <v>3.58</v>
      </c>
      <c r="G26" s="49">
        <v>3.63</v>
      </c>
      <c r="H26" s="49">
        <v>3.65</v>
      </c>
      <c r="I26" s="49">
        <v>3.7</v>
      </c>
      <c r="J26" s="50">
        <v>3.72</v>
      </c>
      <c r="K26" s="51">
        <f t="shared" si="0"/>
        <v>2.0000000000000018E-2</v>
      </c>
    </row>
    <row r="27" spans="1:22" x14ac:dyDescent="0.25">
      <c r="A27" s="17" t="s">
        <v>70</v>
      </c>
      <c r="B27" s="27" t="s">
        <v>71</v>
      </c>
      <c r="C27" s="52">
        <v>3.81</v>
      </c>
      <c r="D27" s="52">
        <v>3.82</v>
      </c>
      <c r="E27" s="52">
        <v>3.86</v>
      </c>
      <c r="F27" s="52">
        <v>3.88</v>
      </c>
      <c r="G27" s="52">
        <v>3.92</v>
      </c>
      <c r="H27" s="52">
        <v>3.95</v>
      </c>
      <c r="I27" s="52">
        <v>3.97</v>
      </c>
      <c r="J27" s="23">
        <v>3.99</v>
      </c>
      <c r="K27" s="46">
        <f t="shared" si="0"/>
        <v>2.0000000000000018E-2</v>
      </c>
    </row>
    <row r="28" spans="1:22" x14ac:dyDescent="0.25">
      <c r="A28" s="17" t="s">
        <v>72</v>
      </c>
      <c r="B28" s="27" t="s">
        <v>73</v>
      </c>
      <c r="C28" s="52">
        <v>3.48</v>
      </c>
      <c r="D28" s="52">
        <v>3.56</v>
      </c>
      <c r="E28" s="52">
        <v>3.59</v>
      </c>
      <c r="F28" s="52">
        <v>3.6</v>
      </c>
      <c r="G28" s="52">
        <v>3.62</v>
      </c>
      <c r="H28" s="52">
        <v>3.68</v>
      </c>
      <c r="I28" s="52">
        <v>3.69</v>
      </c>
      <c r="J28" s="23">
        <v>3.71</v>
      </c>
      <c r="K28" s="46">
        <f t="shared" si="0"/>
        <v>2.0000000000000018E-2</v>
      </c>
    </row>
    <row r="29" spans="1:22" x14ac:dyDescent="0.25">
      <c r="A29" s="17" t="s">
        <v>74</v>
      </c>
      <c r="B29" s="27" t="s">
        <v>75</v>
      </c>
      <c r="C29" s="52">
        <v>3.59</v>
      </c>
      <c r="D29" s="52">
        <v>3.59</v>
      </c>
      <c r="E29" s="52">
        <v>3.64</v>
      </c>
      <c r="F29" s="52">
        <v>3.66</v>
      </c>
      <c r="G29" s="52">
        <v>3.67</v>
      </c>
      <c r="H29" s="52">
        <v>3.69</v>
      </c>
      <c r="I29" s="52">
        <v>3.77</v>
      </c>
      <c r="J29" s="23">
        <v>3.82</v>
      </c>
      <c r="K29" s="46">
        <f t="shared" si="0"/>
        <v>4.9999999999999822E-2</v>
      </c>
    </row>
    <row r="30" spans="1:22" x14ac:dyDescent="0.25">
      <c r="A30" s="17" t="s">
        <v>76</v>
      </c>
      <c r="B30" s="27" t="s">
        <v>77</v>
      </c>
      <c r="C30" s="52">
        <v>3</v>
      </c>
      <c r="D30" s="52">
        <v>2.97</v>
      </c>
      <c r="E30" s="52">
        <v>3.04</v>
      </c>
      <c r="F30" s="52">
        <v>3.04</v>
      </c>
      <c r="G30" s="52">
        <v>3.15</v>
      </c>
      <c r="H30" s="52">
        <v>3.19</v>
      </c>
      <c r="I30" s="52">
        <v>3.25</v>
      </c>
      <c r="J30" s="23">
        <v>3.28</v>
      </c>
      <c r="K30" s="46">
        <f t="shared" si="0"/>
        <v>2.9999999999999805E-2</v>
      </c>
    </row>
    <row r="31" spans="1:22" x14ac:dyDescent="0.25">
      <c r="A31" s="17" t="s">
        <v>78</v>
      </c>
      <c r="B31" s="27" t="s">
        <v>79</v>
      </c>
      <c r="C31" s="52">
        <v>3.65</v>
      </c>
      <c r="D31" s="52">
        <v>3.64</v>
      </c>
      <c r="E31" s="52">
        <v>3.7</v>
      </c>
      <c r="F31" s="52">
        <v>3.7</v>
      </c>
      <c r="G31" s="52">
        <v>3.76</v>
      </c>
      <c r="H31" s="52">
        <v>3.73</v>
      </c>
      <c r="I31" s="52">
        <v>3.82</v>
      </c>
      <c r="J31" s="23">
        <v>3.82</v>
      </c>
      <c r="K31" s="46">
        <f t="shared" si="0"/>
        <v>0</v>
      </c>
    </row>
    <row r="32" spans="1:22" s="42" customFormat="1" x14ac:dyDescent="0.25">
      <c r="A32" s="53" t="s">
        <v>80</v>
      </c>
      <c r="B32" s="54" t="s">
        <v>81</v>
      </c>
      <c r="C32" s="51">
        <v>3.81</v>
      </c>
      <c r="D32" s="51">
        <v>3.82</v>
      </c>
      <c r="E32" s="51">
        <v>3.86</v>
      </c>
      <c r="F32" s="51">
        <v>3.88</v>
      </c>
      <c r="G32" s="51">
        <v>3.96</v>
      </c>
      <c r="H32" s="51">
        <v>3.97</v>
      </c>
      <c r="I32" s="51">
        <v>4.04</v>
      </c>
      <c r="J32" s="55">
        <v>4.0599999999999996</v>
      </c>
      <c r="K32" s="51">
        <f t="shared" si="0"/>
        <v>1.9999999999999574E-2</v>
      </c>
    </row>
    <row r="33" spans="1:20" x14ac:dyDescent="0.25">
      <c r="A33" s="44" t="s">
        <v>82</v>
      </c>
      <c r="B33" s="45" t="s">
        <v>83</v>
      </c>
      <c r="C33" s="46">
        <v>3.54</v>
      </c>
      <c r="D33" s="46">
        <v>3.54</v>
      </c>
      <c r="E33" s="46">
        <v>3.6</v>
      </c>
      <c r="F33" s="46">
        <v>3.61</v>
      </c>
      <c r="G33" s="46">
        <v>3.68</v>
      </c>
      <c r="H33" s="46">
        <v>3.68</v>
      </c>
      <c r="I33" s="46">
        <v>3.75</v>
      </c>
      <c r="J33" s="48">
        <v>3.78</v>
      </c>
      <c r="K33" s="46">
        <f t="shared" si="0"/>
        <v>2.9999999999999805E-2</v>
      </c>
    </row>
    <row r="34" spans="1:20" x14ac:dyDescent="0.25">
      <c r="A34" s="44" t="s">
        <v>84</v>
      </c>
      <c r="B34" s="45" t="s">
        <v>85</v>
      </c>
      <c r="C34" s="46">
        <v>4.1500000000000004</v>
      </c>
      <c r="D34" s="46">
        <v>4.1399999999999997</v>
      </c>
      <c r="E34" s="46">
        <v>4.18</v>
      </c>
      <c r="F34" s="46">
        <v>4.1900000000000004</v>
      </c>
      <c r="G34" s="46">
        <v>4.25</v>
      </c>
      <c r="H34" s="46">
        <v>4.25</v>
      </c>
      <c r="I34" s="46">
        <v>4.3099999999999996</v>
      </c>
      <c r="J34" s="48">
        <v>4.3099999999999996</v>
      </c>
      <c r="K34" s="46">
        <f t="shared" si="0"/>
        <v>0</v>
      </c>
    </row>
    <row r="35" spans="1:20" x14ac:dyDescent="0.25">
      <c r="A35" s="44" t="s">
        <v>86</v>
      </c>
      <c r="B35" s="45" t="s">
        <v>87</v>
      </c>
      <c r="C35" s="46">
        <v>3.77</v>
      </c>
      <c r="D35" s="46">
        <v>3.78</v>
      </c>
      <c r="E35" s="46">
        <v>3.82</v>
      </c>
      <c r="F35" s="46">
        <v>3.82</v>
      </c>
      <c r="G35" s="46">
        <v>3.9</v>
      </c>
      <c r="H35" s="46">
        <v>3.91</v>
      </c>
      <c r="I35" s="46">
        <v>3.97</v>
      </c>
      <c r="J35" s="48">
        <v>3.99</v>
      </c>
      <c r="K35" s="46">
        <f t="shared" si="0"/>
        <v>2.0000000000000018E-2</v>
      </c>
    </row>
    <row r="36" spans="1:20" x14ac:dyDescent="0.25">
      <c r="A36" s="44" t="s">
        <v>88</v>
      </c>
      <c r="B36" s="45" t="s">
        <v>89</v>
      </c>
      <c r="C36" s="46">
        <v>3.96</v>
      </c>
      <c r="D36" s="46">
        <v>3.96</v>
      </c>
      <c r="E36" s="46">
        <v>4</v>
      </c>
      <c r="F36" s="46">
        <v>4.04</v>
      </c>
      <c r="G36" s="46">
        <v>4.1100000000000003</v>
      </c>
      <c r="H36" s="46">
        <v>4.1399999999999997</v>
      </c>
      <c r="I36" s="46">
        <v>4.2</v>
      </c>
      <c r="J36" s="48">
        <v>4.21</v>
      </c>
      <c r="K36" s="46">
        <f t="shared" si="0"/>
        <v>9.9999999999997868E-3</v>
      </c>
    </row>
    <row r="37" spans="1:20" x14ac:dyDescent="0.25">
      <c r="A37" s="44" t="s">
        <v>90</v>
      </c>
      <c r="B37" s="45" t="s">
        <v>91</v>
      </c>
      <c r="C37" s="46">
        <v>3.63</v>
      </c>
      <c r="D37" s="46">
        <v>3.65</v>
      </c>
      <c r="E37" s="46">
        <v>3.7</v>
      </c>
      <c r="F37" s="46">
        <v>3.75</v>
      </c>
      <c r="G37" s="46">
        <v>3.87</v>
      </c>
      <c r="H37" s="46">
        <v>3.92</v>
      </c>
      <c r="I37" s="46">
        <v>4.01</v>
      </c>
      <c r="J37" s="48">
        <v>4.01</v>
      </c>
      <c r="K37" s="46">
        <f t="shared" si="0"/>
        <v>0</v>
      </c>
    </row>
    <row r="38" spans="1:20" x14ac:dyDescent="0.25">
      <c r="A38" s="44" t="s">
        <v>92</v>
      </c>
      <c r="B38" s="45" t="s">
        <v>93</v>
      </c>
      <c r="C38" s="46">
        <v>3.82</v>
      </c>
      <c r="D38" s="46">
        <v>3.84</v>
      </c>
      <c r="E38" s="46">
        <v>3.88</v>
      </c>
      <c r="F38" s="46">
        <v>3.88</v>
      </c>
      <c r="G38" s="46">
        <v>3.93</v>
      </c>
      <c r="H38" s="46">
        <v>3.94</v>
      </c>
      <c r="I38" s="46">
        <v>3.99</v>
      </c>
      <c r="J38" s="48">
        <v>4.03</v>
      </c>
      <c r="K38" s="46">
        <f t="shared" si="0"/>
        <v>4.0000000000000036E-2</v>
      </c>
    </row>
    <row r="39" spans="1:20" x14ac:dyDescent="0.25">
      <c r="A39" s="22" t="s">
        <v>94</v>
      </c>
      <c r="B39" s="42" t="s">
        <v>95</v>
      </c>
      <c r="C39" s="49">
        <v>3.67</v>
      </c>
      <c r="D39" s="49">
        <v>3.66</v>
      </c>
      <c r="E39" s="49">
        <v>3.68</v>
      </c>
      <c r="F39" s="49">
        <v>3.67</v>
      </c>
      <c r="G39" s="49">
        <v>3.77</v>
      </c>
      <c r="H39" s="49">
        <v>3.79</v>
      </c>
      <c r="I39" s="49">
        <v>3.83</v>
      </c>
      <c r="J39" s="50">
        <v>3.82</v>
      </c>
      <c r="K39" s="51">
        <f t="shared" si="0"/>
        <v>-1.0000000000000231E-2</v>
      </c>
      <c r="L39" s="42"/>
      <c r="M39" s="42"/>
      <c r="N39" s="42"/>
      <c r="O39" s="42"/>
      <c r="R39" s="42"/>
      <c r="S39" s="42"/>
      <c r="T39" s="42"/>
    </row>
    <row r="40" spans="1:20" x14ac:dyDescent="0.25">
      <c r="A40" s="17" t="s">
        <v>96</v>
      </c>
      <c r="B40" s="27" t="s">
        <v>97</v>
      </c>
      <c r="C40" s="52">
        <v>3.98</v>
      </c>
      <c r="D40" s="52">
        <v>3.99</v>
      </c>
      <c r="E40" s="52">
        <v>4.01</v>
      </c>
      <c r="F40" s="52">
        <v>4.04</v>
      </c>
      <c r="G40" s="52">
        <v>4.13</v>
      </c>
      <c r="H40" s="52">
        <v>4.1399999999999997</v>
      </c>
      <c r="I40" s="52">
        <v>4.16</v>
      </c>
      <c r="J40" s="23">
        <v>4.16</v>
      </c>
      <c r="K40" s="46">
        <f t="shared" si="0"/>
        <v>0</v>
      </c>
    </row>
    <row r="41" spans="1:20" x14ac:dyDescent="0.25">
      <c r="A41" s="17" t="s">
        <v>98</v>
      </c>
      <c r="B41" s="27" t="s">
        <v>99</v>
      </c>
      <c r="C41" s="52">
        <v>3.53</v>
      </c>
      <c r="D41" s="52">
        <v>3.69</v>
      </c>
      <c r="E41" s="52">
        <v>3.8</v>
      </c>
      <c r="F41" s="52">
        <v>3.81</v>
      </c>
      <c r="G41" s="52">
        <v>3.97</v>
      </c>
      <c r="H41" s="52">
        <v>4.03</v>
      </c>
      <c r="I41" s="52">
        <v>4.05</v>
      </c>
      <c r="J41" s="23">
        <v>3.95</v>
      </c>
      <c r="K41" s="46">
        <f t="shared" si="0"/>
        <v>-9.9999999999999645E-2</v>
      </c>
    </row>
    <row r="42" spans="1:20" x14ac:dyDescent="0.25">
      <c r="A42" s="17" t="s">
        <v>100</v>
      </c>
      <c r="B42" s="27" t="s">
        <v>101</v>
      </c>
      <c r="C42" s="52">
        <v>3.56</v>
      </c>
      <c r="D42" s="52">
        <v>3.55</v>
      </c>
      <c r="E42" s="52">
        <v>3.58</v>
      </c>
      <c r="F42" s="52">
        <v>3.56</v>
      </c>
      <c r="G42" s="52">
        <v>3.64</v>
      </c>
      <c r="H42" s="52">
        <v>3.6</v>
      </c>
      <c r="I42" s="52">
        <v>3.63</v>
      </c>
      <c r="J42" s="23">
        <v>3.61</v>
      </c>
      <c r="K42" s="46">
        <f t="shared" si="0"/>
        <v>-2.0000000000000018E-2</v>
      </c>
    </row>
    <row r="43" spans="1:20" x14ac:dyDescent="0.25">
      <c r="A43" s="17" t="s">
        <v>102</v>
      </c>
      <c r="B43" s="27" t="s">
        <v>103</v>
      </c>
      <c r="C43" s="52">
        <v>3.69</v>
      </c>
      <c r="D43" s="52">
        <v>3.68</v>
      </c>
      <c r="E43" s="52">
        <v>3.71</v>
      </c>
      <c r="F43" s="52">
        <v>3.7</v>
      </c>
      <c r="G43" s="52">
        <v>3.75</v>
      </c>
      <c r="H43" s="52">
        <v>3.72</v>
      </c>
      <c r="I43" s="52">
        <v>3.74</v>
      </c>
      <c r="J43" s="23">
        <v>3.76</v>
      </c>
      <c r="K43" s="46">
        <f t="shared" si="0"/>
        <v>1.9999999999999574E-2</v>
      </c>
    </row>
    <row r="44" spans="1:20" x14ac:dyDescent="0.25">
      <c r="A44" s="17" t="s">
        <v>104</v>
      </c>
      <c r="B44" s="27" t="s">
        <v>105</v>
      </c>
      <c r="C44" s="52">
        <v>3.65</v>
      </c>
      <c r="D44" s="52">
        <v>3.57</v>
      </c>
      <c r="E44" s="52">
        <v>3.52</v>
      </c>
      <c r="F44" s="52">
        <v>3.49</v>
      </c>
      <c r="G44" s="52">
        <v>3.57</v>
      </c>
      <c r="H44" s="52">
        <v>3.66</v>
      </c>
      <c r="I44" s="52">
        <v>3.73</v>
      </c>
      <c r="J44" s="23">
        <v>3.76</v>
      </c>
      <c r="K44" s="46">
        <f t="shared" si="0"/>
        <v>2.9999999999999805E-2</v>
      </c>
    </row>
    <row r="45" spans="1:20" x14ac:dyDescent="0.25">
      <c r="A45" s="17" t="s">
        <v>106</v>
      </c>
      <c r="B45" s="27" t="s">
        <v>107</v>
      </c>
      <c r="C45" s="52">
        <v>3.7</v>
      </c>
      <c r="D45" s="52">
        <v>3.6</v>
      </c>
      <c r="E45" s="52">
        <v>3.6</v>
      </c>
      <c r="F45" s="52">
        <v>3.56</v>
      </c>
      <c r="G45" s="52">
        <v>3.63</v>
      </c>
      <c r="H45" s="52">
        <v>3.67</v>
      </c>
      <c r="I45" s="52">
        <v>3.74</v>
      </c>
      <c r="J45" s="23">
        <v>3.74</v>
      </c>
      <c r="K45" s="46">
        <f t="shared" si="0"/>
        <v>0</v>
      </c>
    </row>
    <row r="46" spans="1:20" x14ac:dyDescent="0.25">
      <c r="A46" s="17" t="s">
        <v>108</v>
      </c>
      <c r="B46" s="27" t="s">
        <v>109</v>
      </c>
      <c r="C46" s="52">
        <v>3.59</v>
      </c>
      <c r="D46" s="52">
        <v>3.54</v>
      </c>
      <c r="E46" s="52">
        <v>3.57</v>
      </c>
      <c r="F46" s="52">
        <v>3.56</v>
      </c>
      <c r="G46" s="52">
        <v>3.72</v>
      </c>
      <c r="H46" s="52">
        <v>3.73</v>
      </c>
      <c r="I46" s="52">
        <v>3.75</v>
      </c>
      <c r="J46" s="23">
        <v>3.72</v>
      </c>
      <c r="K46" s="46">
        <f t="shared" si="0"/>
        <v>-2.9999999999999805E-2</v>
      </c>
    </row>
    <row r="47" spans="1:20" s="42" customFormat="1" x14ac:dyDescent="0.25">
      <c r="A47" s="53" t="s">
        <v>110</v>
      </c>
      <c r="B47" s="54" t="s">
        <v>111</v>
      </c>
      <c r="C47" s="51">
        <v>3.38</v>
      </c>
      <c r="D47" s="51">
        <v>3.37</v>
      </c>
      <c r="E47" s="51">
        <v>3.4</v>
      </c>
      <c r="F47" s="51">
        <v>3.4</v>
      </c>
      <c r="G47" s="51">
        <v>3.48</v>
      </c>
      <c r="H47" s="51">
        <v>3.5</v>
      </c>
      <c r="I47" s="51">
        <v>3.55</v>
      </c>
      <c r="J47" s="55">
        <v>3.57</v>
      </c>
      <c r="K47" s="51">
        <f t="shared" si="0"/>
        <v>2.0000000000000018E-2</v>
      </c>
    </row>
    <row r="48" spans="1:20" x14ac:dyDescent="0.25">
      <c r="A48" s="44" t="s">
        <v>112</v>
      </c>
      <c r="B48" s="45" t="s">
        <v>113</v>
      </c>
      <c r="C48" s="46">
        <v>3.6</v>
      </c>
      <c r="D48" s="46">
        <v>3.59</v>
      </c>
      <c r="E48" s="46">
        <v>3.63</v>
      </c>
      <c r="F48" s="46">
        <v>3.63</v>
      </c>
      <c r="G48" s="46">
        <v>3.66</v>
      </c>
      <c r="H48" s="46">
        <v>3.67</v>
      </c>
      <c r="I48" s="46">
        <v>3.75</v>
      </c>
      <c r="J48" s="48">
        <v>3.77</v>
      </c>
      <c r="K48" s="46">
        <f t="shared" si="0"/>
        <v>2.0000000000000018E-2</v>
      </c>
    </row>
    <row r="49" spans="1:14" x14ac:dyDescent="0.25">
      <c r="A49" s="44" t="s">
        <v>114</v>
      </c>
      <c r="B49" s="45" t="s">
        <v>115</v>
      </c>
      <c r="C49" s="46">
        <v>3.27</v>
      </c>
      <c r="D49" s="46">
        <v>3.27</v>
      </c>
      <c r="E49" s="46">
        <v>3.31</v>
      </c>
      <c r="F49" s="46">
        <v>3.3</v>
      </c>
      <c r="G49" s="46">
        <v>3.42</v>
      </c>
      <c r="H49" s="46">
        <v>3.43</v>
      </c>
      <c r="I49" s="46">
        <v>3.5</v>
      </c>
      <c r="J49" s="48">
        <v>3.51</v>
      </c>
      <c r="K49" s="46">
        <f t="shared" si="0"/>
        <v>9.9999999999997868E-3</v>
      </c>
    </row>
    <row r="50" spans="1:14" x14ac:dyDescent="0.25">
      <c r="A50" s="44" t="s">
        <v>116</v>
      </c>
      <c r="B50" s="45" t="s">
        <v>117</v>
      </c>
      <c r="C50" s="46">
        <v>3.27</v>
      </c>
      <c r="D50" s="46">
        <v>3.25</v>
      </c>
      <c r="E50" s="46">
        <v>3.27</v>
      </c>
      <c r="F50" s="46">
        <v>3.26</v>
      </c>
      <c r="G50" s="46">
        <v>3.35</v>
      </c>
      <c r="H50" s="46">
        <v>3.39</v>
      </c>
      <c r="I50" s="46">
        <v>3.41</v>
      </c>
      <c r="J50" s="48">
        <v>3.42</v>
      </c>
      <c r="K50" s="46">
        <f t="shared" si="0"/>
        <v>9.9999999999997868E-3</v>
      </c>
    </row>
    <row r="51" spans="1:14" s="42" customFormat="1" x14ac:dyDescent="0.25">
      <c r="A51" s="22" t="s">
        <v>118</v>
      </c>
      <c r="B51" s="42" t="s">
        <v>119</v>
      </c>
      <c r="C51" s="49">
        <v>3.68</v>
      </c>
      <c r="D51" s="49">
        <v>3.74</v>
      </c>
      <c r="E51" s="49">
        <v>3.76</v>
      </c>
      <c r="F51" s="49">
        <v>3.78</v>
      </c>
      <c r="G51" s="49">
        <v>3.87</v>
      </c>
      <c r="H51" s="49">
        <v>3.87</v>
      </c>
      <c r="I51" s="49">
        <v>3.9</v>
      </c>
      <c r="J51" s="50">
        <v>3.94</v>
      </c>
      <c r="K51" s="51">
        <f t="shared" si="0"/>
        <v>4.0000000000000036E-2</v>
      </c>
    </row>
    <row r="52" spans="1:14" x14ac:dyDescent="0.25">
      <c r="A52" s="17" t="s">
        <v>120</v>
      </c>
      <c r="B52" s="27" t="s">
        <v>121</v>
      </c>
      <c r="C52" s="52">
        <v>3.45</v>
      </c>
      <c r="D52" s="52">
        <v>3.51</v>
      </c>
      <c r="E52" s="52">
        <v>3.54</v>
      </c>
      <c r="F52" s="52">
        <v>3.56</v>
      </c>
      <c r="G52" s="52">
        <v>3.69</v>
      </c>
      <c r="H52" s="52">
        <v>3.67</v>
      </c>
      <c r="I52" s="52">
        <v>3.7</v>
      </c>
      <c r="J52" s="23">
        <v>3.73</v>
      </c>
      <c r="K52" s="46">
        <f t="shared" si="0"/>
        <v>2.9999999999999805E-2</v>
      </c>
    </row>
    <row r="53" spans="1:14" x14ac:dyDescent="0.25">
      <c r="A53" s="17" t="s">
        <v>122</v>
      </c>
      <c r="B53" s="27" t="s">
        <v>123</v>
      </c>
      <c r="C53" s="52">
        <v>4.07</v>
      </c>
      <c r="D53" s="52">
        <v>4.13</v>
      </c>
      <c r="E53" s="52">
        <v>4.13</v>
      </c>
      <c r="F53" s="52">
        <v>4.16</v>
      </c>
      <c r="G53" s="52">
        <v>4.21</v>
      </c>
      <c r="H53" s="52">
        <v>4.22</v>
      </c>
      <c r="I53" s="52">
        <v>4.21</v>
      </c>
      <c r="J53" s="23">
        <v>4.25</v>
      </c>
      <c r="K53" s="46">
        <f t="shared" si="0"/>
        <v>4.0000000000000036E-2</v>
      </c>
    </row>
    <row r="54" spans="1:14" x14ac:dyDescent="0.25">
      <c r="A54" s="17" t="s">
        <v>124</v>
      </c>
      <c r="B54" s="27" t="s">
        <v>125</v>
      </c>
      <c r="C54" s="52">
        <v>3.91</v>
      </c>
      <c r="D54" s="52">
        <v>3.96</v>
      </c>
      <c r="E54" s="52">
        <v>3.98</v>
      </c>
      <c r="F54" s="52">
        <v>3.99</v>
      </c>
      <c r="G54" s="52">
        <v>4.08</v>
      </c>
      <c r="H54" s="52">
        <v>4.07</v>
      </c>
      <c r="I54" s="52">
        <v>4.0999999999999996</v>
      </c>
      <c r="J54" s="23">
        <v>4.1399999999999997</v>
      </c>
      <c r="K54" s="46">
        <f t="shared" si="0"/>
        <v>4.0000000000000036E-2</v>
      </c>
      <c r="N54" s="56"/>
    </row>
    <row r="55" spans="1:14" x14ac:dyDescent="0.25">
      <c r="A55" s="17" t="s">
        <v>126</v>
      </c>
      <c r="B55" s="27" t="s">
        <v>127</v>
      </c>
      <c r="C55" s="52">
        <v>3.28</v>
      </c>
      <c r="D55" s="52">
        <v>3.35</v>
      </c>
      <c r="E55" s="52">
        <v>3.39</v>
      </c>
      <c r="F55" s="52">
        <v>3.4</v>
      </c>
      <c r="G55" s="52">
        <v>3.51</v>
      </c>
      <c r="H55" s="52">
        <v>3.53</v>
      </c>
      <c r="I55" s="52">
        <v>3.57</v>
      </c>
      <c r="J55" s="23">
        <v>3.62</v>
      </c>
      <c r="K55" s="46">
        <f t="shared" si="0"/>
        <v>5.0000000000000266E-2</v>
      </c>
    </row>
    <row r="56" spans="1:14" s="42" customFormat="1" ht="22.95" customHeight="1" x14ac:dyDescent="0.25">
      <c r="A56" s="57" t="s">
        <v>128</v>
      </c>
      <c r="B56" s="58" t="s">
        <v>129</v>
      </c>
      <c r="C56" s="59">
        <v>3.55</v>
      </c>
      <c r="D56" s="59">
        <v>3.55</v>
      </c>
      <c r="E56" s="59">
        <v>3.59</v>
      </c>
      <c r="F56" s="59">
        <v>3.59</v>
      </c>
      <c r="G56" s="59">
        <v>3.67</v>
      </c>
      <c r="H56" s="59">
        <v>3.65</v>
      </c>
      <c r="I56" s="59">
        <v>3.69</v>
      </c>
      <c r="J56" s="60">
        <v>3.71</v>
      </c>
      <c r="K56" s="61">
        <f t="shared" si="0"/>
        <v>2.0000000000000018E-2</v>
      </c>
    </row>
    <row r="57" spans="1:14" x14ac:dyDescent="0.25">
      <c r="A57" s="62" t="s">
        <v>130</v>
      </c>
      <c r="B57" s="27" t="s">
        <v>131</v>
      </c>
      <c r="C57" s="63"/>
      <c r="D57" s="63"/>
      <c r="E57" s="63"/>
      <c r="F57" s="63"/>
      <c r="G57" s="63"/>
      <c r="H57" s="63">
        <v>3.91</v>
      </c>
      <c r="I57" s="52">
        <v>3.93</v>
      </c>
      <c r="J57" s="64">
        <v>3.96</v>
      </c>
      <c r="K57" s="46">
        <f t="shared" si="0"/>
        <v>2.9999999999999805E-2</v>
      </c>
    </row>
    <row r="58" spans="1:14" x14ac:dyDescent="0.25">
      <c r="A58" s="17" t="s">
        <v>132</v>
      </c>
      <c r="B58" s="27" t="s">
        <v>133</v>
      </c>
      <c r="C58" s="52"/>
      <c r="D58" s="52"/>
      <c r="E58" s="52"/>
      <c r="F58" s="52"/>
      <c r="G58" s="52"/>
      <c r="H58" s="52">
        <v>4.0599999999999996</v>
      </c>
      <c r="I58" s="52">
        <v>4.12</v>
      </c>
      <c r="J58" s="64">
        <v>4.13</v>
      </c>
      <c r="K58" s="46">
        <f t="shared" si="0"/>
        <v>9.9999999999997868E-3</v>
      </c>
    </row>
    <row r="59" spans="1:14" x14ac:dyDescent="0.25">
      <c r="A59" s="17" t="s">
        <v>134</v>
      </c>
      <c r="B59" s="27" t="s">
        <v>135</v>
      </c>
      <c r="C59" s="52"/>
      <c r="D59" s="65"/>
      <c r="E59" s="65"/>
      <c r="F59" s="65"/>
      <c r="G59" s="65"/>
      <c r="H59" s="65">
        <v>3.9</v>
      </c>
      <c r="I59" s="65">
        <v>3.97</v>
      </c>
      <c r="J59" s="64">
        <v>3.97</v>
      </c>
      <c r="K59" s="46">
        <f t="shared" si="0"/>
        <v>0</v>
      </c>
    </row>
    <row r="60" spans="1:14" x14ac:dyDescent="0.25">
      <c r="A60" s="17" t="s">
        <v>136</v>
      </c>
      <c r="B60" s="27" t="s">
        <v>137</v>
      </c>
      <c r="C60" s="52"/>
      <c r="D60" s="52"/>
      <c r="E60" s="52"/>
      <c r="F60" s="52"/>
      <c r="G60" s="52"/>
      <c r="H60" s="52">
        <v>3.2</v>
      </c>
      <c r="I60" s="52">
        <v>3.2</v>
      </c>
      <c r="J60" s="64">
        <v>3.24</v>
      </c>
      <c r="K60" s="46">
        <f t="shared" si="0"/>
        <v>4.0000000000000036E-2</v>
      </c>
    </row>
    <row r="61" spans="1:14" x14ac:dyDescent="0.25">
      <c r="A61" s="17" t="s">
        <v>138</v>
      </c>
      <c r="B61" s="27" t="s">
        <v>139</v>
      </c>
      <c r="C61" s="52"/>
      <c r="D61" s="52"/>
      <c r="E61" s="52"/>
      <c r="F61" s="52"/>
      <c r="G61" s="52"/>
      <c r="H61" s="52">
        <v>2.97</v>
      </c>
      <c r="I61" s="52">
        <v>3.04</v>
      </c>
      <c r="J61" s="64">
        <v>3.02</v>
      </c>
      <c r="K61" s="46">
        <f t="shared" si="0"/>
        <v>-2.0000000000000018E-2</v>
      </c>
    </row>
    <row r="62" spans="1:14" x14ac:dyDescent="0.25">
      <c r="A62" s="66" t="s">
        <v>140</v>
      </c>
      <c r="B62" s="27" t="s">
        <v>141</v>
      </c>
      <c r="C62" s="52"/>
      <c r="D62" s="52"/>
      <c r="E62" s="52"/>
      <c r="F62" s="52"/>
      <c r="G62" s="52"/>
      <c r="H62" s="52"/>
      <c r="I62" s="52">
        <v>4.16</v>
      </c>
      <c r="J62" s="64">
        <v>4.2</v>
      </c>
      <c r="K62" s="46">
        <f t="shared" si="0"/>
        <v>4.0000000000000036E-2</v>
      </c>
    </row>
    <row r="63" spans="1:14" x14ac:dyDescent="0.25">
      <c r="A63" s="62" t="s">
        <v>142</v>
      </c>
      <c r="B63" s="67" t="s">
        <v>143</v>
      </c>
      <c r="C63" s="68">
        <v>3.4</v>
      </c>
      <c r="D63" s="63">
        <v>3.38</v>
      </c>
      <c r="E63" s="63">
        <v>3.42</v>
      </c>
      <c r="F63" s="63">
        <v>3.42</v>
      </c>
      <c r="G63" s="26">
        <v>3.52</v>
      </c>
      <c r="H63" s="63">
        <v>3.52</v>
      </c>
      <c r="I63" s="63">
        <v>3.57</v>
      </c>
      <c r="J63" s="69">
        <v>3.59</v>
      </c>
      <c r="K63" s="70">
        <f t="shared" si="0"/>
        <v>2.0000000000000018E-2</v>
      </c>
    </row>
    <row r="64" spans="1:14" x14ac:dyDescent="0.25">
      <c r="A64" s="17" t="s">
        <v>144</v>
      </c>
      <c r="B64" s="71" t="s">
        <v>145</v>
      </c>
      <c r="C64" s="65">
        <v>3.66</v>
      </c>
      <c r="D64" s="52">
        <v>3.68</v>
      </c>
      <c r="E64" s="52">
        <v>3.72</v>
      </c>
      <c r="F64" s="52">
        <v>3.72</v>
      </c>
      <c r="G64" s="27">
        <v>3.77</v>
      </c>
      <c r="H64" s="52">
        <v>3.77</v>
      </c>
      <c r="I64" s="52">
        <v>3.8</v>
      </c>
      <c r="J64" s="64">
        <v>3.83</v>
      </c>
      <c r="K64" s="46">
        <f t="shared" si="0"/>
        <v>3.0000000000000249E-2</v>
      </c>
    </row>
    <row r="65" spans="1:11" x14ac:dyDescent="0.25">
      <c r="A65" s="66" t="s">
        <v>146</v>
      </c>
      <c r="B65" s="72" t="s">
        <v>147</v>
      </c>
      <c r="C65" s="73">
        <v>3.83</v>
      </c>
      <c r="D65" s="74">
        <v>3.81</v>
      </c>
      <c r="E65" s="74">
        <v>3.84</v>
      </c>
      <c r="F65" s="74">
        <v>3.84</v>
      </c>
      <c r="G65" s="75">
        <v>3.91</v>
      </c>
      <c r="H65" s="74">
        <v>3.94</v>
      </c>
      <c r="I65" s="74">
        <v>4</v>
      </c>
      <c r="J65" s="76">
        <v>4.0199999999999996</v>
      </c>
      <c r="K65" s="77">
        <f t="shared" si="0"/>
        <v>1.9999999999999574E-2</v>
      </c>
    </row>
    <row r="66" spans="1:11" x14ac:dyDescent="0.25">
      <c r="A66" s="17" t="s">
        <v>148</v>
      </c>
      <c r="B66" s="65" t="s">
        <v>149</v>
      </c>
      <c r="C66" s="65"/>
      <c r="D66" s="52"/>
      <c r="E66" s="52"/>
      <c r="F66" s="52"/>
      <c r="H66" s="52">
        <v>3.54</v>
      </c>
      <c r="I66" s="52">
        <v>3.58</v>
      </c>
      <c r="J66" s="64">
        <v>3.6</v>
      </c>
      <c r="K66" s="46">
        <f t="shared" si="0"/>
        <v>2.0000000000000018E-2</v>
      </c>
    </row>
    <row r="67" spans="1:11" x14ac:dyDescent="0.25">
      <c r="A67" s="66" t="s">
        <v>150</v>
      </c>
      <c r="B67" s="73" t="s">
        <v>151</v>
      </c>
      <c r="C67" s="65"/>
      <c r="D67" s="52"/>
      <c r="E67" s="52"/>
      <c r="F67" s="52"/>
      <c r="H67" s="52">
        <v>3.68</v>
      </c>
      <c r="I67" s="52">
        <v>3.73</v>
      </c>
      <c r="J67" s="64">
        <v>3.74</v>
      </c>
      <c r="K67" s="46">
        <f t="shared" si="0"/>
        <v>1.0000000000000231E-2</v>
      </c>
    </row>
    <row r="68" spans="1:11" x14ac:dyDescent="0.25">
      <c r="A68" s="53" t="s">
        <v>152</v>
      </c>
      <c r="B68" s="54" t="s">
        <v>153</v>
      </c>
      <c r="C68" s="78">
        <v>50</v>
      </c>
      <c r="D68" s="78">
        <v>50</v>
      </c>
      <c r="E68" s="78">
        <v>50</v>
      </c>
      <c r="F68" s="78">
        <f>(2-1.51)*100</f>
        <v>49</v>
      </c>
      <c r="G68" s="78">
        <f>(2-1.5)*100</f>
        <v>50</v>
      </c>
      <c r="H68" s="78">
        <v>48</v>
      </c>
      <c r="I68" s="78">
        <v>48</v>
      </c>
      <c r="J68" s="79">
        <v>47</v>
      </c>
      <c r="K68" s="41">
        <f>'[1]Hallinnonala 2023'!H68-I68</f>
        <v>-1</v>
      </c>
    </row>
    <row r="69" spans="1:11" x14ac:dyDescent="0.25">
      <c r="A69" s="80" t="s">
        <v>154</v>
      </c>
      <c r="B69" s="81" t="s">
        <v>155</v>
      </c>
      <c r="C69" s="82">
        <v>22</v>
      </c>
      <c r="D69" s="82">
        <v>21.999999999999996</v>
      </c>
      <c r="E69" s="82">
        <v>21.999999999999996</v>
      </c>
      <c r="F69" s="82">
        <f>(2-1.77)*100</f>
        <v>23</v>
      </c>
      <c r="G69" s="82">
        <f>(2-1.78)*100</f>
        <v>21.999999999999996</v>
      </c>
      <c r="H69" s="82">
        <v>24</v>
      </c>
      <c r="I69" s="82">
        <v>23</v>
      </c>
      <c r="J69" s="83">
        <v>24</v>
      </c>
      <c r="K69" s="84">
        <f t="shared" ref="K69:K77" si="1">J69-I69</f>
        <v>1</v>
      </c>
    </row>
    <row r="70" spans="1:11" x14ac:dyDescent="0.25">
      <c r="A70" s="17" t="s">
        <v>156</v>
      </c>
      <c r="B70" s="27" t="s">
        <v>157</v>
      </c>
      <c r="C70" s="85"/>
      <c r="D70" s="85"/>
      <c r="E70" s="86"/>
      <c r="F70" s="86"/>
      <c r="G70" s="87"/>
      <c r="H70" s="86">
        <v>12</v>
      </c>
      <c r="I70" s="86">
        <v>12</v>
      </c>
      <c r="J70" s="88">
        <v>8</v>
      </c>
      <c r="K70" s="48">
        <f t="shared" si="1"/>
        <v>-4</v>
      </c>
    </row>
    <row r="71" spans="1:11" x14ac:dyDescent="0.25">
      <c r="A71" s="17" t="s">
        <v>158</v>
      </c>
      <c r="B71" s="27" t="s">
        <v>159</v>
      </c>
      <c r="C71" s="85"/>
      <c r="D71" s="85"/>
      <c r="E71" s="86"/>
      <c r="F71" s="86"/>
      <c r="G71" s="87"/>
      <c r="H71" s="86">
        <v>39.999999999999993</v>
      </c>
      <c r="I71" s="86">
        <v>36</v>
      </c>
      <c r="J71" s="89"/>
      <c r="K71" s="48"/>
    </row>
    <row r="72" spans="1:11" x14ac:dyDescent="0.25">
      <c r="A72" s="17" t="s">
        <v>160</v>
      </c>
      <c r="B72" s="27" t="s">
        <v>161</v>
      </c>
      <c r="C72" s="85"/>
      <c r="D72" s="85"/>
      <c r="E72" s="86"/>
      <c r="F72" s="86"/>
      <c r="G72" s="87"/>
      <c r="H72" s="86">
        <v>3.0000000000000027</v>
      </c>
      <c r="I72" s="86">
        <v>3</v>
      </c>
      <c r="J72" s="88">
        <v>2</v>
      </c>
      <c r="K72" s="48">
        <f t="shared" si="1"/>
        <v>-1</v>
      </c>
    </row>
    <row r="73" spans="1:11" x14ac:dyDescent="0.25">
      <c r="A73" s="17" t="s">
        <v>162</v>
      </c>
      <c r="B73" s="27" t="s">
        <v>163</v>
      </c>
      <c r="C73" s="85"/>
      <c r="D73" s="85"/>
      <c r="E73" s="86"/>
      <c r="F73" s="86"/>
      <c r="G73" s="87"/>
      <c r="H73" s="86">
        <v>28.000000000000004</v>
      </c>
      <c r="I73" s="86">
        <v>37</v>
      </c>
      <c r="J73" s="89"/>
      <c r="K73" s="48"/>
    </row>
    <row r="74" spans="1:11" ht="27.6" x14ac:dyDescent="0.25">
      <c r="A74" s="17" t="s">
        <v>164</v>
      </c>
      <c r="B74" s="90" t="s">
        <v>165</v>
      </c>
      <c r="C74" s="85"/>
      <c r="D74" s="85"/>
      <c r="E74" s="86"/>
      <c r="F74" s="86"/>
      <c r="G74" s="87"/>
      <c r="H74" s="86">
        <v>25</v>
      </c>
      <c r="I74" s="86">
        <v>23</v>
      </c>
      <c r="J74" s="88">
        <v>18</v>
      </c>
      <c r="K74" s="48">
        <f t="shared" si="1"/>
        <v>-5</v>
      </c>
    </row>
    <row r="75" spans="1:11" x14ac:dyDescent="0.25">
      <c r="A75" s="17" t="s">
        <v>166</v>
      </c>
      <c r="B75" s="27" t="s">
        <v>163</v>
      </c>
      <c r="C75" s="85"/>
      <c r="D75" s="85"/>
      <c r="E75" s="86"/>
      <c r="F75" s="86"/>
      <c r="G75" s="87"/>
      <c r="H75" s="86">
        <v>47</v>
      </c>
      <c r="I75" s="86">
        <v>49</v>
      </c>
      <c r="J75" s="89"/>
      <c r="K75" s="48"/>
    </row>
    <row r="76" spans="1:11" x14ac:dyDescent="0.25">
      <c r="A76" s="66" t="s">
        <v>167</v>
      </c>
      <c r="B76" s="75" t="s">
        <v>168</v>
      </c>
      <c r="C76" s="91"/>
      <c r="D76" s="91"/>
      <c r="E76" s="92"/>
      <c r="F76" s="92"/>
      <c r="G76" s="93"/>
      <c r="H76" s="92">
        <v>6.9999999999999947</v>
      </c>
      <c r="I76" s="92">
        <v>7</v>
      </c>
      <c r="J76" s="94">
        <v>9</v>
      </c>
      <c r="K76" s="48">
        <f t="shared" si="1"/>
        <v>2</v>
      </c>
    </row>
    <row r="77" spans="1:11" x14ac:dyDescent="0.25">
      <c r="A77" s="80" t="s">
        <v>169</v>
      </c>
      <c r="B77" s="95" t="s">
        <v>170</v>
      </c>
      <c r="C77" s="96">
        <v>7.92</v>
      </c>
      <c r="D77" s="96">
        <v>7.91</v>
      </c>
      <c r="E77" s="96">
        <v>7.9</v>
      </c>
      <c r="F77" s="96">
        <v>7.87</v>
      </c>
      <c r="G77" s="96">
        <v>7.95</v>
      </c>
      <c r="H77" s="96">
        <v>7.92</v>
      </c>
      <c r="I77" s="95">
        <v>7.96</v>
      </c>
      <c r="J77" s="97">
        <v>7.99</v>
      </c>
      <c r="K77" s="61">
        <f t="shared" si="1"/>
        <v>3.0000000000000249E-2</v>
      </c>
    </row>
    <row r="79" spans="1:11" x14ac:dyDescent="0.25">
      <c r="A79" s="27" t="s">
        <v>171</v>
      </c>
    </row>
    <row r="80" spans="1:11" x14ac:dyDescent="0.25">
      <c r="A80" s="15" t="s">
        <v>14</v>
      </c>
    </row>
    <row r="81" spans="1:9" x14ac:dyDescent="0.25">
      <c r="A81" s="27" t="s">
        <v>15</v>
      </c>
    </row>
    <row r="82" spans="1:9" x14ac:dyDescent="0.25">
      <c r="B82" s="27" t="s">
        <v>172</v>
      </c>
    </row>
    <row r="83" spans="1:9" x14ac:dyDescent="0.25">
      <c r="A83" s="27" t="s">
        <v>17</v>
      </c>
    </row>
    <row r="84" spans="1:9" x14ac:dyDescent="0.25">
      <c r="B84" s="27" t="s">
        <v>173</v>
      </c>
    </row>
    <row r="88" spans="1:9" ht="14.4" x14ac:dyDescent="0.3">
      <c r="B88" s="167" t="s">
        <v>206</v>
      </c>
      <c r="I88" s="168" t="s">
        <v>207</v>
      </c>
    </row>
  </sheetData>
  <mergeCells count="1">
    <mergeCell ref="D1:K1"/>
  </mergeCells>
  <hyperlinks>
    <hyperlink ref="I88" r:id="rId1" xr:uid="{964E2AB2-8201-4666-98FC-039F65FB0273}"/>
  </hyperlinks>
  <pageMargins left="0.7" right="0.7" top="0.75" bottom="0.75" header="0.3" footer="0.3"/>
  <pageSetup paperSize="9" scale="51"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523C-49C3-4F36-BD70-2A0954883486}">
  <sheetPr>
    <pageSetUpPr fitToPage="1"/>
  </sheetPr>
  <dimension ref="A1:T88"/>
  <sheetViews>
    <sheetView topLeftCell="A59" workbookViewId="0">
      <selection activeCell="B88" sqref="B88:I88"/>
    </sheetView>
  </sheetViews>
  <sheetFormatPr defaultRowHeight="13.8" x14ac:dyDescent="0.25"/>
  <cols>
    <col min="1" max="1" width="10.77734375" style="27" customWidth="1"/>
    <col min="2" max="2" width="76.21875" style="27" customWidth="1"/>
    <col min="3" max="8" width="11" style="27" customWidth="1"/>
    <col min="9" max="9" width="17.88671875" style="27" customWidth="1"/>
    <col min="10" max="10" width="13.33203125" style="27" customWidth="1"/>
    <col min="11" max="11" width="26.33203125" style="27" customWidth="1"/>
    <col min="12" max="12" width="23.88671875" style="27" customWidth="1"/>
    <col min="13" max="16384" width="8.88671875" style="27"/>
  </cols>
  <sheetData>
    <row r="1" spans="1:10" ht="19.649999999999999" customHeight="1" x14ac:dyDescent="0.25">
      <c r="A1" s="29" t="str">
        <f>[1]Sisältö!A1</f>
        <v>Valtion henkilöstön työtyytyväisyys vuonna 2023 (VMBaro)</v>
      </c>
      <c r="B1" s="29"/>
      <c r="C1" s="29"/>
      <c r="D1" s="29"/>
      <c r="E1" s="29"/>
      <c r="F1" s="29"/>
      <c r="G1" s="29"/>
      <c r="H1" s="98"/>
      <c r="I1" s="98"/>
    </row>
    <row r="2" spans="1:10" ht="18.600000000000001" customHeight="1" x14ac:dyDescent="0.25">
      <c r="A2" s="14" t="s">
        <v>174</v>
      </c>
      <c r="B2" s="30"/>
      <c r="C2" s="30"/>
      <c r="D2" s="30"/>
      <c r="E2" s="14"/>
      <c r="F2" s="30"/>
      <c r="G2" s="30"/>
      <c r="H2" s="30"/>
      <c r="I2" s="30"/>
    </row>
    <row r="3" spans="1:10" ht="18" customHeight="1" x14ac:dyDescent="0.25">
      <c r="A3" s="99">
        <f>[1]Sisältö!A3</f>
        <v>45412</v>
      </c>
      <c r="B3" s="100"/>
      <c r="C3" s="101" t="s">
        <v>201</v>
      </c>
      <c r="D3" s="101"/>
      <c r="E3" s="101"/>
      <c r="F3" s="101"/>
      <c r="G3" s="101"/>
      <c r="H3" s="101"/>
      <c r="I3" s="162" t="s">
        <v>202</v>
      </c>
    </row>
    <row r="4" spans="1:10" ht="25.65" customHeight="1" x14ac:dyDescent="0.25">
      <c r="A4" s="32"/>
      <c r="B4" s="33" t="s">
        <v>24</v>
      </c>
      <c r="C4" s="34" t="s">
        <v>175</v>
      </c>
      <c r="D4" s="34" t="s">
        <v>176</v>
      </c>
      <c r="E4" s="34" t="s">
        <v>177</v>
      </c>
      <c r="F4" s="34" t="s">
        <v>178</v>
      </c>
      <c r="G4" s="34" t="s">
        <v>179</v>
      </c>
      <c r="H4" s="34" t="s">
        <v>180</v>
      </c>
      <c r="I4" s="163"/>
    </row>
    <row r="5" spans="1:10" s="42" customFormat="1" x14ac:dyDescent="0.25">
      <c r="A5" s="37" t="s">
        <v>26</v>
      </c>
      <c r="B5" s="102" t="s">
        <v>27</v>
      </c>
      <c r="C5" s="38">
        <v>3.47</v>
      </c>
      <c r="D5" s="41">
        <v>3.28</v>
      </c>
      <c r="E5" s="41">
        <v>3.26</v>
      </c>
      <c r="F5" s="41">
        <v>3.53</v>
      </c>
      <c r="G5" s="41">
        <v>3.55</v>
      </c>
      <c r="H5" s="41">
        <v>3.54</v>
      </c>
      <c r="I5" s="41">
        <v>3.51</v>
      </c>
      <c r="J5" s="43"/>
    </row>
    <row r="6" spans="1:10" ht="15" customHeight="1" x14ac:dyDescent="0.25">
      <c r="A6" s="44" t="s">
        <v>28</v>
      </c>
      <c r="B6" s="103" t="s">
        <v>29</v>
      </c>
      <c r="C6" s="45">
        <v>3.86</v>
      </c>
      <c r="D6" s="48">
        <v>3.68</v>
      </c>
      <c r="E6" s="48">
        <v>3.82</v>
      </c>
      <c r="F6" s="48">
        <v>3.93</v>
      </c>
      <c r="G6" s="48">
        <v>3.91</v>
      </c>
      <c r="H6" s="48">
        <v>4.01</v>
      </c>
      <c r="I6" s="48">
        <v>3.92</v>
      </c>
      <c r="J6" s="43"/>
    </row>
    <row r="7" spans="1:10" ht="15" customHeight="1" x14ac:dyDescent="0.25">
      <c r="A7" s="44" t="s">
        <v>30</v>
      </c>
      <c r="B7" s="103" t="s">
        <v>31</v>
      </c>
      <c r="C7" s="45">
        <v>3.64</v>
      </c>
      <c r="D7" s="48">
        <v>3.48</v>
      </c>
      <c r="E7" s="48">
        <v>3.63</v>
      </c>
      <c r="F7" s="48">
        <v>3.72</v>
      </c>
      <c r="G7" s="48">
        <v>3.74</v>
      </c>
      <c r="H7" s="48">
        <v>3.85</v>
      </c>
      <c r="I7" s="48">
        <v>3.73</v>
      </c>
      <c r="J7" s="43"/>
    </row>
    <row r="8" spans="1:10" ht="15" customHeight="1" x14ac:dyDescent="0.25">
      <c r="A8" s="44" t="s">
        <v>32</v>
      </c>
      <c r="B8" s="103" t="s">
        <v>33</v>
      </c>
      <c r="C8" s="45">
        <v>4.2</v>
      </c>
      <c r="D8" s="48">
        <v>4.0599999999999996</v>
      </c>
      <c r="E8" s="48">
        <v>4.25</v>
      </c>
      <c r="F8" s="48">
        <v>4.24</v>
      </c>
      <c r="G8" s="48">
        <v>4.26</v>
      </c>
      <c r="H8" s="48">
        <v>4.34</v>
      </c>
      <c r="I8" s="48">
        <v>4.26</v>
      </c>
      <c r="J8" s="43"/>
    </row>
    <row r="9" spans="1:10" ht="15" customHeight="1" x14ac:dyDescent="0.25">
      <c r="A9" s="44" t="s">
        <v>34</v>
      </c>
      <c r="B9" s="103" t="s">
        <v>35</v>
      </c>
      <c r="C9" s="45">
        <v>3.33</v>
      </c>
      <c r="D9" s="48">
        <v>3.25</v>
      </c>
      <c r="E9" s="48">
        <v>3.39</v>
      </c>
      <c r="F9" s="48">
        <v>3.46</v>
      </c>
      <c r="G9" s="48">
        <v>3.48</v>
      </c>
      <c r="H9" s="48">
        <v>3.54</v>
      </c>
      <c r="I9" s="48">
        <v>3.46</v>
      </c>
      <c r="J9" s="43"/>
    </row>
    <row r="10" spans="1:10" ht="15" customHeight="1" x14ac:dyDescent="0.25">
      <c r="A10" s="44" t="s">
        <v>36</v>
      </c>
      <c r="B10" s="103" t="s">
        <v>37</v>
      </c>
      <c r="C10" s="45">
        <v>3.08</v>
      </c>
      <c r="D10" s="48">
        <v>2.97</v>
      </c>
      <c r="E10" s="48">
        <v>2.96</v>
      </c>
      <c r="F10" s="48">
        <v>3.16</v>
      </c>
      <c r="G10" s="48">
        <v>3.24</v>
      </c>
      <c r="H10" s="48">
        <v>3.17</v>
      </c>
      <c r="I10" s="48">
        <v>3.17</v>
      </c>
      <c r="J10" s="43"/>
    </row>
    <row r="11" spans="1:10" ht="15" customHeight="1" x14ac:dyDescent="0.25">
      <c r="A11" s="44" t="s">
        <v>38</v>
      </c>
      <c r="B11" s="103" t="s">
        <v>39</v>
      </c>
      <c r="C11" s="45">
        <v>3.15</v>
      </c>
      <c r="D11" s="48">
        <v>2.97</v>
      </c>
      <c r="E11" s="48">
        <v>2.62</v>
      </c>
      <c r="F11" s="48">
        <v>3.2</v>
      </c>
      <c r="G11" s="48">
        <v>3.28</v>
      </c>
      <c r="H11" s="48">
        <v>3.17</v>
      </c>
      <c r="I11" s="48">
        <v>3.17</v>
      </c>
      <c r="J11" s="43"/>
    </row>
    <row r="12" spans="1:10" ht="15" customHeight="1" x14ac:dyDescent="0.25">
      <c r="A12" s="44" t="s">
        <v>40</v>
      </c>
      <c r="B12" s="103" t="s">
        <v>41</v>
      </c>
      <c r="C12" s="45">
        <v>3.7</v>
      </c>
      <c r="D12" s="48">
        <v>3.15</v>
      </c>
      <c r="E12" s="48">
        <v>3.21</v>
      </c>
      <c r="F12" s="48">
        <v>3.58</v>
      </c>
      <c r="G12" s="48">
        <v>3.54</v>
      </c>
      <c r="H12" s="48">
        <v>3.48</v>
      </c>
      <c r="I12" s="48">
        <v>3.51</v>
      </c>
      <c r="J12" s="43"/>
    </row>
    <row r="13" spans="1:10" ht="15" customHeight="1" x14ac:dyDescent="0.25">
      <c r="A13" s="44" t="s">
        <v>42</v>
      </c>
      <c r="B13" s="103" t="s">
        <v>43</v>
      </c>
      <c r="C13" s="45">
        <v>3.2</v>
      </c>
      <c r="D13" s="48">
        <v>3.06</v>
      </c>
      <c r="E13" s="48">
        <v>2.82</v>
      </c>
      <c r="F13" s="48">
        <v>3.3</v>
      </c>
      <c r="G13" s="48">
        <v>3.33</v>
      </c>
      <c r="H13" s="48">
        <v>3.23</v>
      </c>
      <c r="I13" s="48">
        <v>3.25</v>
      </c>
      <c r="J13" s="43"/>
    </row>
    <row r="14" spans="1:10" ht="15" customHeight="1" x14ac:dyDescent="0.25">
      <c r="A14" s="44" t="s">
        <v>44</v>
      </c>
      <c r="B14" s="103" t="s">
        <v>45</v>
      </c>
      <c r="C14" s="45">
        <v>3.09</v>
      </c>
      <c r="D14" s="48">
        <v>2.87</v>
      </c>
      <c r="E14" s="48">
        <v>2.7</v>
      </c>
      <c r="F14" s="48">
        <v>3.11</v>
      </c>
      <c r="G14" s="48">
        <v>3.16</v>
      </c>
      <c r="H14" s="48">
        <v>3.09</v>
      </c>
      <c r="I14" s="48">
        <v>3.09</v>
      </c>
      <c r="J14" s="104"/>
    </row>
    <row r="15" spans="1:10" ht="15" customHeight="1" x14ac:dyDescent="0.25">
      <c r="A15" s="44" t="s">
        <v>46</v>
      </c>
      <c r="B15" s="103" t="s">
        <v>47</v>
      </c>
      <c r="C15" s="45">
        <v>3.46</v>
      </c>
      <c r="D15" s="48">
        <v>3.31</v>
      </c>
      <c r="E15" s="48">
        <v>3.21</v>
      </c>
      <c r="F15" s="48">
        <v>3.58</v>
      </c>
      <c r="G15" s="48">
        <v>3.57</v>
      </c>
      <c r="H15" s="48">
        <v>3.51</v>
      </c>
      <c r="I15" s="48">
        <v>3.52</v>
      </c>
      <c r="J15" s="43"/>
    </row>
    <row r="16" spans="1:10" s="42" customFormat="1" ht="15" customHeight="1" x14ac:dyDescent="0.25">
      <c r="A16" s="22" t="s">
        <v>48</v>
      </c>
      <c r="B16" s="105" t="s">
        <v>49</v>
      </c>
      <c r="C16" s="106">
        <v>4.1399999999999997</v>
      </c>
      <c r="D16" s="50">
        <v>3.92</v>
      </c>
      <c r="E16" s="50">
        <v>3.95</v>
      </c>
      <c r="F16" s="50">
        <v>4.1100000000000003</v>
      </c>
      <c r="G16" s="50">
        <v>4.03</v>
      </c>
      <c r="H16" s="50">
        <v>4.0199999999999996</v>
      </c>
      <c r="I16" s="50">
        <v>4.05</v>
      </c>
      <c r="J16" s="43"/>
    </row>
    <row r="17" spans="1:10" ht="15" customHeight="1" x14ac:dyDescent="0.25">
      <c r="A17" s="17" t="s">
        <v>50</v>
      </c>
      <c r="B17" s="71" t="s">
        <v>51</v>
      </c>
      <c r="C17" s="107">
        <v>4.34</v>
      </c>
      <c r="D17" s="64">
        <v>4.29</v>
      </c>
      <c r="E17" s="64">
        <v>4.24</v>
      </c>
      <c r="F17" s="64">
        <v>4.3499999999999996</v>
      </c>
      <c r="G17" s="64">
        <v>4.37</v>
      </c>
      <c r="H17" s="64">
        <v>4.3499999999999996</v>
      </c>
      <c r="I17" s="23">
        <v>4.34</v>
      </c>
      <c r="J17" s="43"/>
    </row>
    <row r="18" spans="1:10" x14ac:dyDescent="0.25">
      <c r="A18" s="17" t="s">
        <v>52</v>
      </c>
      <c r="B18" s="71" t="s">
        <v>53</v>
      </c>
      <c r="C18" s="107">
        <v>4.0199999999999996</v>
      </c>
      <c r="D18" s="64">
        <v>3.62</v>
      </c>
      <c r="E18" s="64">
        <v>3.64</v>
      </c>
      <c r="F18" s="64">
        <v>3.95</v>
      </c>
      <c r="G18" s="64">
        <v>3.86</v>
      </c>
      <c r="H18" s="64">
        <v>3.81</v>
      </c>
      <c r="I18" s="23">
        <v>3.86</v>
      </c>
      <c r="J18" s="43"/>
    </row>
    <row r="19" spans="1:10" x14ac:dyDescent="0.25">
      <c r="A19" s="17" t="s">
        <v>54</v>
      </c>
      <c r="B19" s="71" t="s">
        <v>55</v>
      </c>
      <c r="C19" s="108">
        <v>4.21</v>
      </c>
      <c r="D19" s="64">
        <v>4.01</v>
      </c>
      <c r="E19" s="64">
        <v>4.09</v>
      </c>
      <c r="F19" s="64">
        <v>4.18</v>
      </c>
      <c r="G19" s="64">
        <v>4.08</v>
      </c>
      <c r="H19" s="64">
        <v>4.07</v>
      </c>
      <c r="I19" s="23">
        <v>4.1100000000000003</v>
      </c>
      <c r="J19" s="43"/>
    </row>
    <row r="20" spans="1:10" x14ac:dyDescent="0.25">
      <c r="A20" s="17" t="s">
        <v>56</v>
      </c>
      <c r="B20" s="71" t="s">
        <v>57</v>
      </c>
      <c r="C20" s="107">
        <v>3.99</v>
      </c>
      <c r="D20" s="64">
        <v>3.74</v>
      </c>
      <c r="E20" s="64">
        <v>3.81</v>
      </c>
      <c r="F20" s="64">
        <v>3.98</v>
      </c>
      <c r="G20" s="64">
        <v>3.83</v>
      </c>
      <c r="H20" s="64">
        <v>3.86</v>
      </c>
      <c r="I20" s="23">
        <v>3.88</v>
      </c>
      <c r="J20" s="43"/>
    </row>
    <row r="21" spans="1:10" s="42" customFormat="1" x14ac:dyDescent="0.25">
      <c r="A21" s="53" t="s">
        <v>58</v>
      </c>
      <c r="B21" s="109" t="s">
        <v>59</v>
      </c>
      <c r="C21" s="110">
        <v>3.04</v>
      </c>
      <c r="D21" s="55">
        <v>2.63</v>
      </c>
      <c r="E21" s="55">
        <v>3.08</v>
      </c>
      <c r="F21" s="55">
        <v>3.14</v>
      </c>
      <c r="G21" s="55">
        <v>3.04</v>
      </c>
      <c r="H21" s="55">
        <v>3.08</v>
      </c>
      <c r="I21" s="55">
        <v>3.02</v>
      </c>
      <c r="J21" s="43"/>
    </row>
    <row r="22" spans="1:10" x14ac:dyDescent="0.25">
      <c r="A22" s="44" t="s">
        <v>60</v>
      </c>
      <c r="B22" s="103" t="s">
        <v>61</v>
      </c>
      <c r="C22" s="111">
        <v>3.35</v>
      </c>
      <c r="D22" s="48">
        <v>3.38</v>
      </c>
      <c r="E22" s="48">
        <v>3.39</v>
      </c>
      <c r="F22" s="48">
        <v>3.44</v>
      </c>
      <c r="G22" s="48">
        <v>3.37</v>
      </c>
      <c r="H22" s="48">
        <v>3.43</v>
      </c>
      <c r="I22" s="48">
        <v>3.42</v>
      </c>
      <c r="J22" s="43"/>
    </row>
    <row r="23" spans="1:10" x14ac:dyDescent="0.25">
      <c r="A23" s="44" t="s">
        <v>62</v>
      </c>
      <c r="B23" s="103" t="s">
        <v>63</v>
      </c>
      <c r="C23" s="111">
        <v>2.94</v>
      </c>
      <c r="D23" s="48">
        <v>2.4500000000000002</v>
      </c>
      <c r="E23" s="48">
        <v>2.93</v>
      </c>
      <c r="F23" s="48">
        <v>3.08</v>
      </c>
      <c r="G23" s="48">
        <v>2.96</v>
      </c>
      <c r="H23" s="48">
        <v>3.05</v>
      </c>
      <c r="I23" s="48">
        <v>2.97</v>
      </c>
      <c r="J23" s="43"/>
    </row>
    <row r="24" spans="1:10" x14ac:dyDescent="0.25">
      <c r="A24" s="44" t="s">
        <v>64</v>
      </c>
      <c r="B24" s="103" t="s">
        <v>65</v>
      </c>
      <c r="C24" s="111">
        <v>2.72</v>
      </c>
      <c r="D24" s="48">
        <v>2.12</v>
      </c>
      <c r="E24" s="48">
        <v>2.89</v>
      </c>
      <c r="F24" s="48">
        <v>2.83</v>
      </c>
      <c r="G24" s="48">
        <v>2.76</v>
      </c>
      <c r="H24" s="48">
        <v>2.72</v>
      </c>
      <c r="I24" s="48">
        <v>2.63</v>
      </c>
      <c r="J24" s="43"/>
    </row>
    <row r="25" spans="1:10" x14ac:dyDescent="0.25">
      <c r="A25" s="44" t="s">
        <v>66</v>
      </c>
      <c r="B25" s="103" t="s">
        <v>67</v>
      </c>
      <c r="C25" s="111">
        <v>3.14</v>
      </c>
      <c r="D25" s="48">
        <v>2.57</v>
      </c>
      <c r="E25" s="48">
        <v>3.13</v>
      </c>
      <c r="F25" s="48">
        <v>3.21</v>
      </c>
      <c r="G25" s="48">
        <v>3.09</v>
      </c>
      <c r="H25" s="48">
        <v>3.14</v>
      </c>
      <c r="I25" s="48">
        <v>3.08</v>
      </c>
      <c r="J25" s="43"/>
    </row>
    <row r="26" spans="1:10" s="42" customFormat="1" x14ac:dyDescent="0.25">
      <c r="A26" s="22" t="s">
        <v>68</v>
      </c>
      <c r="B26" s="105" t="s">
        <v>69</v>
      </c>
      <c r="C26" s="112">
        <v>3.71</v>
      </c>
      <c r="D26" s="50">
        <v>3.48</v>
      </c>
      <c r="E26" s="50">
        <v>3.58</v>
      </c>
      <c r="F26" s="50">
        <v>3.72</v>
      </c>
      <c r="G26" s="50">
        <v>3.8</v>
      </c>
      <c r="H26" s="50">
        <v>3.77</v>
      </c>
      <c r="I26" s="50">
        <v>3.72</v>
      </c>
      <c r="J26" s="43"/>
    </row>
    <row r="27" spans="1:10" x14ac:dyDescent="0.25">
      <c r="A27" s="17" t="s">
        <v>70</v>
      </c>
      <c r="B27" s="71" t="s">
        <v>71</v>
      </c>
      <c r="C27" s="108">
        <v>4</v>
      </c>
      <c r="D27" s="64">
        <v>3.82</v>
      </c>
      <c r="E27" s="64">
        <v>3.89</v>
      </c>
      <c r="F27" s="64">
        <v>3.99</v>
      </c>
      <c r="G27" s="64">
        <v>4</v>
      </c>
      <c r="H27" s="64">
        <v>4.0199999999999996</v>
      </c>
      <c r="I27" s="23">
        <v>3.99</v>
      </c>
      <c r="J27" s="43"/>
    </row>
    <row r="28" spans="1:10" x14ac:dyDescent="0.25">
      <c r="A28" s="17" t="s">
        <v>72</v>
      </c>
      <c r="B28" s="71" t="s">
        <v>73</v>
      </c>
      <c r="C28" s="107">
        <v>3.71</v>
      </c>
      <c r="D28" s="64">
        <v>3.5</v>
      </c>
      <c r="E28" s="64">
        <v>3.5</v>
      </c>
      <c r="F28" s="64">
        <v>3.68</v>
      </c>
      <c r="G28" s="64">
        <v>3.8</v>
      </c>
      <c r="H28" s="64">
        <v>3.75</v>
      </c>
      <c r="I28" s="23">
        <v>3.71</v>
      </c>
      <c r="J28" s="43"/>
    </row>
    <row r="29" spans="1:10" x14ac:dyDescent="0.25">
      <c r="A29" s="17" t="s">
        <v>74</v>
      </c>
      <c r="B29" s="71" t="s">
        <v>75</v>
      </c>
      <c r="C29" s="107">
        <v>3.74</v>
      </c>
      <c r="D29" s="64">
        <v>3.63</v>
      </c>
      <c r="E29" s="64">
        <v>3.75</v>
      </c>
      <c r="F29" s="64">
        <v>3.77</v>
      </c>
      <c r="G29" s="64">
        <v>3.89</v>
      </c>
      <c r="H29" s="64">
        <v>3.87</v>
      </c>
      <c r="I29" s="23">
        <v>3.82</v>
      </c>
      <c r="J29" s="43"/>
    </row>
    <row r="30" spans="1:10" x14ac:dyDescent="0.25">
      <c r="A30" s="17" t="s">
        <v>76</v>
      </c>
      <c r="B30" s="71" t="s">
        <v>77</v>
      </c>
      <c r="C30" s="107">
        <v>3.25</v>
      </c>
      <c r="D30" s="64">
        <v>2.96</v>
      </c>
      <c r="E30" s="64">
        <v>3.21</v>
      </c>
      <c r="F30" s="64">
        <v>3.35</v>
      </c>
      <c r="G30" s="64">
        <v>3.37</v>
      </c>
      <c r="H30" s="64">
        <v>3.33</v>
      </c>
      <c r="I30" s="23">
        <v>3.28</v>
      </c>
      <c r="J30" s="43"/>
    </row>
    <row r="31" spans="1:10" x14ac:dyDescent="0.25">
      <c r="A31" s="17" t="s">
        <v>78</v>
      </c>
      <c r="B31" s="71" t="s">
        <v>79</v>
      </c>
      <c r="C31" s="107">
        <v>3.87</v>
      </c>
      <c r="D31" s="64">
        <v>3.48</v>
      </c>
      <c r="E31" s="64">
        <v>3.56</v>
      </c>
      <c r="F31" s="64">
        <v>3.8</v>
      </c>
      <c r="G31" s="64">
        <v>3.93</v>
      </c>
      <c r="H31" s="64">
        <v>3.88</v>
      </c>
      <c r="I31" s="23">
        <v>3.82</v>
      </c>
      <c r="J31" s="43"/>
    </row>
    <row r="32" spans="1:10" s="42" customFormat="1" x14ac:dyDescent="0.25">
      <c r="A32" s="53" t="s">
        <v>80</v>
      </c>
      <c r="B32" s="109" t="s">
        <v>81</v>
      </c>
      <c r="C32" s="110">
        <v>3.99</v>
      </c>
      <c r="D32" s="55">
        <v>3.85</v>
      </c>
      <c r="E32" s="55">
        <v>4.03</v>
      </c>
      <c r="F32" s="55">
        <v>4.04</v>
      </c>
      <c r="G32" s="55">
        <v>4.08</v>
      </c>
      <c r="H32" s="55">
        <v>4.12</v>
      </c>
      <c r="I32" s="55">
        <v>4.0599999999999996</v>
      </c>
      <c r="J32" s="43"/>
    </row>
    <row r="33" spans="1:10" x14ac:dyDescent="0.25">
      <c r="A33" s="44" t="s">
        <v>82</v>
      </c>
      <c r="B33" s="103" t="s">
        <v>83</v>
      </c>
      <c r="C33" s="111">
        <v>3.83</v>
      </c>
      <c r="D33" s="48">
        <v>3.54</v>
      </c>
      <c r="E33" s="48">
        <v>3.75</v>
      </c>
      <c r="F33" s="48">
        <v>3.8</v>
      </c>
      <c r="G33" s="48">
        <v>3.81</v>
      </c>
      <c r="H33" s="48">
        <v>3.81</v>
      </c>
      <c r="I33" s="48">
        <v>3.78</v>
      </c>
      <c r="J33" s="43"/>
    </row>
    <row r="34" spans="1:10" x14ac:dyDescent="0.25">
      <c r="A34" s="44" t="s">
        <v>84</v>
      </c>
      <c r="B34" s="103" t="s">
        <v>85</v>
      </c>
      <c r="C34" s="111">
        <v>4.24</v>
      </c>
      <c r="D34" s="48">
        <v>4.1399999999999997</v>
      </c>
      <c r="E34" s="48">
        <v>4.3099999999999996</v>
      </c>
      <c r="F34" s="48">
        <v>4.25</v>
      </c>
      <c r="G34" s="48">
        <v>4.33</v>
      </c>
      <c r="H34" s="48">
        <v>4.38</v>
      </c>
      <c r="I34" s="48">
        <v>4.3099999999999996</v>
      </c>
      <c r="J34" s="43"/>
    </row>
    <row r="35" spans="1:10" x14ac:dyDescent="0.25">
      <c r="A35" s="44" t="s">
        <v>86</v>
      </c>
      <c r="B35" s="103" t="s">
        <v>87</v>
      </c>
      <c r="C35" s="111">
        <v>3.96</v>
      </c>
      <c r="D35" s="48">
        <v>3.81</v>
      </c>
      <c r="E35" s="48">
        <v>3.96</v>
      </c>
      <c r="F35" s="48">
        <v>4</v>
      </c>
      <c r="G35" s="48">
        <v>4.0199999999999996</v>
      </c>
      <c r="H35" s="48">
        <v>4.03</v>
      </c>
      <c r="I35" s="48">
        <v>3.99</v>
      </c>
      <c r="J35" s="43"/>
    </row>
    <row r="36" spans="1:10" x14ac:dyDescent="0.25">
      <c r="A36" s="44" t="s">
        <v>88</v>
      </c>
      <c r="B36" s="103" t="s">
        <v>89</v>
      </c>
      <c r="C36" s="111">
        <v>4.03</v>
      </c>
      <c r="D36" s="48">
        <v>4.03</v>
      </c>
      <c r="E36" s="48">
        <v>4.16</v>
      </c>
      <c r="F36" s="48">
        <v>4.1399999999999997</v>
      </c>
      <c r="G36" s="48">
        <v>4.24</v>
      </c>
      <c r="H36" s="48">
        <v>4.3</v>
      </c>
      <c r="I36" s="48">
        <v>4.21</v>
      </c>
      <c r="J36" s="43"/>
    </row>
    <row r="37" spans="1:10" x14ac:dyDescent="0.25">
      <c r="A37" s="44" t="s">
        <v>90</v>
      </c>
      <c r="B37" s="103" t="s">
        <v>91</v>
      </c>
      <c r="C37" s="111">
        <v>3.84</v>
      </c>
      <c r="D37" s="48">
        <v>3.72</v>
      </c>
      <c r="E37" s="48">
        <v>3.96</v>
      </c>
      <c r="F37" s="48">
        <v>3.97</v>
      </c>
      <c r="G37" s="48">
        <v>4.1100000000000003</v>
      </c>
      <c r="H37" s="48">
        <v>4.12</v>
      </c>
      <c r="I37" s="48">
        <v>4.01</v>
      </c>
      <c r="J37" s="43"/>
    </row>
    <row r="38" spans="1:10" x14ac:dyDescent="0.25">
      <c r="A38" s="44" t="s">
        <v>92</v>
      </c>
      <c r="B38" s="103" t="s">
        <v>93</v>
      </c>
      <c r="C38" s="111">
        <v>4.03</v>
      </c>
      <c r="D38" s="48">
        <v>3.88</v>
      </c>
      <c r="E38" s="48">
        <v>4.04</v>
      </c>
      <c r="F38" s="48">
        <v>4.07</v>
      </c>
      <c r="G38" s="48">
        <v>4.01</v>
      </c>
      <c r="H38" s="48">
        <v>4.08</v>
      </c>
      <c r="I38" s="48">
        <v>4.03</v>
      </c>
      <c r="J38" s="43"/>
    </row>
    <row r="39" spans="1:10" s="42" customFormat="1" x14ac:dyDescent="0.25">
      <c r="A39" s="22" t="s">
        <v>94</v>
      </c>
      <c r="B39" s="105" t="s">
        <v>95</v>
      </c>
      <c r="C39" s="106">
        <v>3.83</v>
      </c>
      <c r="D39" s="50">
        <v>3.63</v>
      </c>
      <c r="E39" s="50">
        <v>3.54</v>
      </c>
      <c r="F39" s="50">
        <v>3.8</v>
      </c>
      <c r="G39" s="50">
        <v>3.77</v>
      </c>
      <c r="H39" s="50">
        <v>3.94</v>
      </c>
      <c r="I39" s="50">
        <v>3.82</v>
      </c>
      <c r="J39" s="43"/>
    </row>
    <row r="40" spans="1:10" x14ac:dyDescent="0.25">
      <c r="A40" s="17" t="s">
        <v>96</v>
      </c>
      <c r="B40" s="71" t="s">
        <v>97</v>
      </c>
      <c r="C40" s="107">
        <v>4.07</v>
      </c>
      <c r="D40" s="64">
        <v>3.87</v>
      </c>
      <c r="E40" s="64">
        <v>3.89</v>
      </c>
      <c r="F40" s="64">
        <v>4.16</v>
      </c>
      <c r="G40" s="64">
        <v>4.26</v>
      </c>
      <c r="H40" s="64">
        <v>4.32</v>
      </c>
      <c r="I40" s="23">
        <v>4.16</v>
      </c>
      <c r="J40" s="43"/>
    </row>
    <row r="41" spans="1:10" x14ac:dyDescent="0.25">
      <c r="A41" s="17" t="s">
        <v>98</v>
      </c>
      <c r="B41" s="71" t="s">
        <v>99</v>
      </c>
      <c r="C41" s="108">
        <v>3.8</v>
      </c>
      <c r="D41" s="64">
        <v>4.1399999999999997</v>
      </c>
      <c r="E41" s="64">
        <v>3.74</v>
      </c>
      <c r="F41" s="64">
        <v>4.0199999999999996</v>
      </c>
      <c r="G41" s="64">
        <v>3.48</v>
      </c>
      <c r="H41" s="64">
        <v>4.12</v>
      </c>
      <c r="I41" s="23">
        <v>3.95</v>
      </c>
      <c r="J41" s="43"/>
    </row>
    <row r="42" spans="1:10" x14ac:dyDescent="0.25">
      <c r="A42" s="17" t="s">
        <v>100</v>
      </c>
      <c r="B42" s="71" t="s">
        <v>101</v>
      </c>
      <c r="C42" s="107">
        <v>3.72</v>
      </c>
      <c r="D42" s="64">
        <v>3.35</v>
      </c>
      <c r="E42" s="64">
        <v>3.39</v>
      </c>
      <c r="F42" s="64">
        <v>3.67</v>
      </c>
      <c r="G42" s="64">
        <v>3.58</v>
      </c>
      <c r="H42" s="64">
        <v>3.67</v>
      </c>
      <c r="I42" s="23">
        <v>3.61</v>
      </c>
      <c r="J42" s="43"/>
    </row>
    <row r="43" spans="1:10" x14ac:dyDescent="0.25">
      <c r="A43" s="17" t="s">
        <v>102</v>
      </c>
      <c r="B43" s="71" t="s">
        <v>103</v>
      </c>
      <c r="C43" s="107">
        <v>3.75</v>
      </c>
      <c r="D43" s="64">
        <v>3.53</v>
      </c>
      <c r="E43" s="64">
        <v>3.61</v>
      </c>
      <c r="F43" s="64">
        <v>3.87</v>
      </c>
      <c r="G43" s="64">
        <v>3.75</v>
      </c>
      <c r="H43" s="64">
        <v>3.84</v>
      </c>
      <c r="I43" s="23">
        <v>3.76</v>
      </c>
      <c r="J43" s="43"/>
    </row>
    <row r="44" spans="1:10" x14ac:dyDescent="0.25">
      <c r="A44" s="17" t="s">
        <v>104</v>
      </c>
      <c r="B44" s="71" t="s">
        <v>105</v>
      </c>
      <c r="C44" s="107">
        <v>3.76</v>
      </c>
      <c r="D44" s="64">
        <v>3.58</v>
      </c>
      <c r="E44" s="64">
        <v>3.59</v>
      </c>
      <c r="F44" s="64">
        <v>3.64</v>
      </c>
      <c r="G44" s="64">
        <v>3.71</v>
      </c>
      <c r="H44" s="64">
        <v>3.94</v>
      </c>
      <c r="I44" s="23">
        <v>3.76</v>
      </c>
      <c r="J44" s="43"/>
    </row>
    <row r="45" spans="1:10" x14ac:dyDescent="0.25">
      <c r="A45" s="17" t="s">
        <v>106</v>
      </c>
      <c r="B45" s="71" t="s">
        <v>107</v>
      </c>
      <c r="C45" s="107">
        <v>3.84</v>
      </c>
      <c r="D45" s="64">
        <v>3.48</v>
      </c>
      <c r="E45" s="64">
        <v>3.28</v>
      </c>
      <c r="F45" s="64">
        <v>3.66</v>
      </c>
      <c r="G45" s="64">
        <v>3.81</v>
      </c>
      <c r="H45" s="64">
        <v>3.88</v>
      </c>
      <c r="I45" s="23">
        <v>3.74</v>
      </c>
      <c r="J45" s="43"/>
    </row>
    <row r="46" spans="1:10" x14ac:dyDescent="0.25">
      <c r="A46" s="17" t="s">
        <v>108</v>
      </c>
      <c r="B46" s="71" t="s">
        <v>109</v>
      </c>
      <c r="C46" s="108">
        <v>3.89</v>
      </c>
      <c r="D46" s="64">
        <v>3.45</v>
      </c>
      <c r="E46" s="64">
        <v>3.29</v>
      </c>
      <c r="F46" s="64">
        <v>3.59</v>
      </c>
      <c r="G46" s="64">
        <v>3.84</v>
      </c>
      <c r="H46" s="64">
        <v>3.81</v>
      </c>
      <c r="I46" s="23">
        <v>3.72</v>
      </c>
      <c r="J46" s="43"/>
    </row>
    <row r="47" spans="1:10" s="42" customFormat="1" x14ac:dyDescent="0.25">
      <c r="A47" s="53" t="s">
        <v>110</v>
      </c>
      <c r="B47" s="109" t="s">
        <v>111</v>
      </c>
      <c r="C47" s="110">
        <v>3.47</v>
      </c>
      <c r="D47" s="55">
        <v>3.32</v>
      </c>
      <c r="E47" s="55">
        <v>3.4</v>
      </c>
      <c r="F47" s="55">
        <v>3.55</v>
      </c>
      <c r="G47" s="55">
        <v>3.64</v>
      </c>
      <c r="H47" s="55">
        <v>3.65</v>
      </c>
      <c r="I47" s="55">
        <v>3.57</v>
      </c>
      <c r="J47" s="43"/>
    </row>
    <row r="48" spans="1:10" x14ac:dyDescent="0.25">
      <c r="A48" s="44" t="s">
        <v>112</v>
      </c>
      <c r="B48" s="103" t="s">
        <v>113</v>
      </c>
      <c r="C48" s="111">
        <v>3.66</v>
      </c>
      <c r="D48" s="48">
        <v>3.54</v>
      </c>
      <c r="E48" s="48">
        <v>3.73</v>
      </c>
      <c r="F48" s="48">
        <v>3.72</v>
      </c>
      <c r="G48" s="48">
        <v>3.82</v>
      </c>
      <c r="H48" s="48">
        <v>3.87</v>
      </c>
      <c r="I48" s="48">
        <v>3.77</v>
      </c>
      <c r="J48" s="43"/>
    </row>
    <row r="49" spans="1:20" x14ac:dyDescent="0.25">
      <c r="A49" s="44" t="s">
        <v>114</v>
      </c>
      <c r="B49" s="103" t="s">
        <v>115</v>
      </c>
      <c r="C49" s="111">
        <v>3.41</v>
      </c>
      <c r="D49" s="48">
        <v>3.2</v>
      </c>
      <c r="E49" s="48">
        <v>3.3</v>
      </c>
      <c r="F49" s="48">
        <v>3.49</v>
      </c>
      <c r="G49" s="48">
        <v>3.58</v>
      </c>
      <c r="H49" s="48">
        <v>3.62</v>
      </c>
      <c r="I49" s="48">
        <v>3.51</v>
      </c>
      <c r="J49" s="43"/>
    </row>
    <row r="50" spans="1:20" x14ac:dyDescent="0.25">
      <c r="A50" s="44" t="s">
        <v>116</v>
      </c>
      <c r="B50" s="103" t="s">
        <v>117</v>
      </c>
      <c r="C50" s="111">
        <v>3.33</v>
      </c>
      <c r="D50" s="48">
        <v>3.2</v>
      </c>
      <c r="E50" s="48">
        <v>3.17</v>
      </c>
      <c r="F50" s="48">
        <v>3.43</v>
      </c>
      <c r="G50" s="48">
        <v>3.51</v>
      </c>
      <c r="H50" s="48">
        <v>3.46</v>
      </c>
      <c r="I50" s="48">
        <v>3.42</v>
      </c>
      <c r="J50" s="43"/>
    </row>
    <row r="51" spans="1:20" s="42" customFormat="1" x14ac:dyDescent="0.25">
      <c r="A51" s="22" t="s">
        <v>118</v>
      </c>
      <c r="B51" s="105" t="s">
        <v>119</v>
      </c>
      <c r="C51" s="112">
        <v>3.9</v>
      </c>
      <c r="D51" s="50">
        <v>3.78</v>
      </c>
      <c r="E51" s="50">
        <v>3.72</v>
      </c>
      <c r="F51" s="50">
        <v>3.99</v>
      </c>
      <c r="G51" s="50">
        <v>3.91</v>
      </c>
      <c r="H51" s="50">
        <v>4.01</v>
      </c>
      <c r="I51" s="50">
        <v>3.94</v>
      </c>
      <c r="J51" s="43"/>
    </row>
    <row r="52" spans="1:20" x14ac:dyDescent="0.25">
      <c r="A52" s="17" t="s">
        <v>120</v>
      </c>
      <c r="B52" s="71" t="s">
        <v>121</v>
      </c>
      <c r="C52" s="107">
        <v>3.68</v>
      </c>
      <c r="D52" s="64">
        <v>3.4</v>
      </c>
      <c r="E52" s="64">
        <v>3.42</v>
      </c>
      <c r="F52" s="64">
        <v>3.81</v>
      </c>
      <c r="G52" s="64">
        <v>3.71</v>
      </c>
      <c r="H52" s="64">
        <v>3.82</v>
      </c>
      <c r="I52" s="23">
        <v>3.73</v>
      </c>
      <c r="J52" s="43"/>
    </row>
    <row r="53" spans="1:20" x14ac:dyDescent="0.25">
      <c r="A53" s="17" t="s">
        <v>122</v>
      </c>
      <c r="B53" s="71" t="s">
        <v>123</v>
      </c>
      <c r="C53" s="108">
        <v>4.2300000000000004</v>
      </c>
      <c r="D53" s="64">
        <v>4.16</v>
      </c>
      <c r="E53" s="64">
        <v>4.05</v>
      </c>
      <c r="F53" s="64">
        <v>4.29</v>
      </c>
      <c r="G53" s="64">
        <v>4.2300000000000004</v>
      </c>
      <c r="H53" s="64">
        <v>4.3</v>
      </c>
      <c r="I53" s="23">
        <v>4.25</v>
      </c>
      <c r="J53" s="43"/>
    </row>
    <row r="54" spans="1:20" x14ac:dyDescent="0.25">
      <c r="A54" s="17" t="s">
        <v>124</v>
      </c>
      <c r="B54" s="71" t="s">
        <v>125</v>
      </c>
      <c r="C54" s="108">
        <v>4.1399999999999997</v>
      </c>
      <c r="D54" s="64">
        <v>4.0599999999999996</v>
      </c>
      <c r="E54" s="64">
        <v>4.0999999999999996</v>
      </c>
      <c r="F54" s="64">
        <v>4.2300000000000004</v>
      </c>
      <c r="G54" s="64">
        <v>4.07</v>
      </c>
      <c r="H54" s="64">
        <v>4.2300000000000004</v>
      </c>
      <c r="I54" s="23">
        <v>4.1399999999999997</v>
      </c>
      <c r="J54" s="43"/>
    </row>
    <row r="55" spans="1:20" x14ac:dyDescent="0.25">
      <c r="A55" s="17" t="s">
        <v>126</v>
      </c>
      <c r="B55" s="71" t="s">
        <v>127</v>
      </c>
      <c r="C55" s="107">
        <v>3.53</v>
      </c>
      <c r="D55" s="64">
        <v>3.49</v>
      </c>
      <c r="E55" s="64">
        <v>3.32</v>
      </c>
      <c r="F55" s="64">
        <v>3.62</v>
      </c>
      <c r="G55" s="64">
        <v>3.62</v>
      </c>
      <c r="H55" s="64">
        <v>3.7</v>
      </c>
      <c r="I55" s="23">
        <v>3.62</v>
      </c>
      <c r="J55" s="43"/>
    </row>
    <row r="56" spans="1:20" s="42" customFormat="1" ht="22.65" customHeight="1" x14ac:dyDescent="0.25">
      <c r="A56" s="113" t="s">
        <v>128</v>
      </c>
      <c r="B56" s="114" t="s">
        <v>129</v>
      </c>
      <c r="C56" s="115">
        <v>3.69</v>
      </c>
      <c r="D56" s="60">
        <v>3.49</v>
      </c>
      <c r="E56" s="60">
        <v>3.55</v>
      </c>
      <c r="F56" s="60">
        <v>3.73</v>
      </c>
      <c r="G56" s="60">
        <v>3.73</v>
      </c>
      <c r="H56" s="60">
        <v>3.77</v>
      </c>
      <c r="I56" s="60">
        <v>3.71</v>
      </c>
      <c r="J56" s="43"/>
    </row>
    <row r="57" spans="1:20" x14ac:dyDescent="0.25">
      <c r="A57" s="62" t="s">
        <v>130</v>
      </c>
      <c r="B57" s="67" t="s">
        <v>131</v>
      </c>
      <c r="C57" s="116">
        <v>4.05</v>
      </c>
      <c r="D57" s="64">
        <v>3.8</v>
      </c>
      <c r="E57" s="64">
        <v>3.86</v>
      </c>
      <c r="F57" s="64">
        <v>4.03</v>
      </c>
      <c r="G57" s="64">
        <v>3.94</v>
      </c>
      <c r="H57" s="64">
        <v>3.94</v>
      </c>
      <c r="I57" s="64">
        <v>3.96</v>
      </c>
      <c r="J57" s="43"/>
    </row>
    <row r="58" spans="1:20" x14ac:dyDescent="0.25">
      <c r="A58" s="17" t="s">
        <v>132</v>
      </c>
      <c r="B58" s="71" t="s">
        <v>133</v>
      </c>
      <c r="C58" s="116">
        <v>4.0199999999999996</v>
      </c>
      <c r="D58" s="64">
        <v>3.92</v>
      </c>
      <c r="E58" s="64">
        <v>4.0999999999999996</v>
      </c>
      <c r="F58" s="64">
        <v>4.09</v>
      </c>
      <c r="G58" s="64">
        <v>4.17</v>
      </c>
      <c r="H58" s="64">
        <v>4.21</v>
      </c>
      <c r="I58" s="64">
        <v>4.13</v>
      </c>
      <c r="J58" s="43"/>
    </row>
    <row r="59" spans="1:20" x14ac:dyDescent="0.25">
      <c r="A59" s="17" t="s">
        <v>134</v>
      </c>
      <c r="B59" s="71" t="s">
        <v>135</v>
      </c>
      <c r="C59" s="116">
        <v>3.9</v>
      </c>
      <c r="D59" s="64">
        <v>3.74</v>
      </c>
      <c r="E59" s="64">
        <v>3.9</v>
      </c>
      <c r="F59" s="64">
        <v>3.96</v>
      </c>
      <c r="G59" s="64">
        <v>3.97</v>
      </c>
      <c r="H59" s="64">
        <v>4.07</v>
      </c>
      <c r="I59" s="64">
        <v>3.97</v>
      </c>
      <c r="J59" s="43"/>
    </row>
    <row r="60" spans="1:20" x14ac:dyDescent="0.25">
      <c r="A60" s="17" t="s">
        <v>136</v>
      </c>
      <c r="B60" s="71" t="s">
        <v>137</v>
      </c>
      <c r="C60" s="116">
        <v>3.23</v>
      </c>
      <c r="D60" s="64">
        <v>3.05</v>
      </c>
      <c r="E60" s="64">
        <v>2.86</v>
      </c>
      <c r="F60" s="64">
        <v>3.27</v>
      </c>
      <c r="G60" s="64">
        <v>3.32</v>
      </c>
      <c r="H60" s="64">
        <v>3.23</v>
      </c>
      <c r="I60" s="64">
        <v>3.24</v>
      </c>
      <c r="J60" s="43"/>
    </row>
    <row r="61" spans="1:20" x14ac:dyDescent="0.25">
      <c r="A61" s="17" t="s">
        <v>138</v>
      </c>
      <c r="B61" s="71" t="s">
        <v>139</v>
      </c>
      <c r="C61" s="116">
        <v>3.04</v>
      </c>
      <c r="D61" s="64">
        <v>2.63</v>
      </c>
      <c r="E61" s="64">
        <v>3.08</v>
      </c>
      <c r="F61" s="64">
        <v>3.14</v>
      </c>
      <c r="G61" s="64">
        <v>3.04</v>
      </c>
      <c r="H61" s="64">
        <v>3.08</v>
      </c>
      <c r="I61" s="64">
        <v>3.02</v>
      </c>
      <c r="J61" s="43"/>
    </row>
    <row r="62" spans="1:20" x14ac:dyDescent="0.25">
      <c r="A62" s="66" t="s">
        <v>140</v>
      </c>
      <c r="B62" s="71" t="s">
        <v>141</v>
      </c>
      <c r="C62" s="116">
        <v>4.1900000000000004</v>
      </c>
      <c r="D62" s="64">
        <v>4.1100000000000003</v>
      </c>
      <c r="E62" s="64">
        <v>4.07</v>
      </c>
      <c r="F62" s="64">
        <v>4.26</v>
      </c>
      <c r="G62" s="64">
        <v>4.1500000000000004</v>
      </c>
      <c r="H62" s="64">
        <v>4.2699999999999996</v>
      </c>
      <c r="I62" s="64">
        <v>4.2</v>
      </c>
      <c r="J62" s="43"/>
    </row>
    <row r="63" spans="1:20" x14ac:dyDescent="0.25">
      <c r="A63" s="117" t="s">
        <v>142</v>
      </c>
      <c r="B63" s="118" t="s">
        <v>143</v>
      </c>
      <c r="C63" s="119">
        <v>3.51</v>
      </c>
      <c r="D63" s="120">
        <v>3.35</v>
      </c>
      <c r="E63" s="120">
        <v>3.47</v>
      </c>
      <c r="F63" s="120">
        <v>3.6</v>
      </c>
      <c r="G63" s="120">
        <v>3.64</v>
      </c>
      <c r="H63" s="120">
        <v>3.67</v>
      </c>
      <c r="I63" s="69">
        <v>3.59</v>
      </c>
      <c r="J63" s="43"/>
      <c r="K63" s="43"/>
      <c r="L63" s="43"/>
      <c r="M63" s="43"/>
      <c r="N63" s="43"/>
      <c r="O63" s="43"/>
      <c r="P63" s="43"/>
      <c r="Q63" s="43"/>
      <c r="R63" s="43"/>
      <c r="S63" s="43"/>
      <c r="T63" s="43"/>
    </row>
    <row r="64" spans="1:20" x14ac:dyDescent="0.25">
      <c r="A64" s="44" t="s">
        <v>144</v>
      </c>
      <c r="B64" s="103" t="s">
        <v>145</v>
      </c>
      <c r="C64" s="121">
        <v>3.89</v>
      </c>
      <c r="D64" s="122">
        <v>3.61</v>
      </c>
      <c r="E64" s="122">
        <v>3.67</v>
      </c>
      <c r="F64" s="122">
        <v>3.87</v>
      </c>
      <c r="G64" s="122">
        <v>3.85</v>
      </c>
      <c r="H64" s="122">
        <v>3.84</v>
      </c>
      <c r="I64" s="64">
        <v>3.83</v>
      </c>
      <c r="J64" s="43"/>
      <c r="K64" s="43"/>
      <c r="L64" s="43"/>
      <c r="M64" s="43"/>
      <c r="N64" s="43"/>
      <c r="O64" s="43"/>
      <c r="P64" s="43"/>
      <c r="Q64" s="43"/>
      <c r="R64" s="43"/>
      <c r="S64" s="43"/>
      <c r="T64" s="43"/>
    </row>
    <row r="65" spans="1:20" x14ac:dyDescent="0.25">
      <c r="A65" s="123" t="s">
        <v>146</v>
      </c>
      <c r="B65" s="124" t="s">
        <v>147</v>
      </c>
      <c r="C65" s="125">
        <v>3.99</v>
      </c>
      <c r="D65" s="126">
        <v>3.83</v>
      </c>
      <c r="E65" s="126">
        <v>3.92</v>
      </c>
      <c r="F65" s="126">
        <v>3.99</v>
      </c>
      <c r="G65" s="126">
        <v>4.04</v>
      </c>
      <c r="H65" s="126">
        <v>4.0999999999999996</v>
      </c>
      <c r="I65" s="76">
        <v>4.0199999999999996</v>
      </c>
      <c r="J65" s="43"/>
      <c r="K65" s="43"/>
      <c r="L65" s="43"/>
      <c r="M65" s="43"/>
      <c r="N65" s="43"/>
      <c r="O65" s="43"/>
      <c r="P65" s="43"/>
      <c r="Q65" s="43"/>
      <c r="R65" s="43"/>
      <c r="S65" s="43"/>
      <c r="T65" s="43"/>
    </row>
    <row r="66" spans="1:20" x14ac:dyDescent="0.25">
      <c r="A66" s="127" t="s">
        <v>148</v>
      </c>
      <c r="B66" s="128" t="s">
        <v>149</v>
      </c>
      <c r="C66" s="116">
        <v>3.57</v>
      </c>
      <c r="D66" s="64">
        <v>3.36</v>
      </c>
      <c r="E66" s="64">
        <v>3.41</v>
      </c>
      <c r="F66" s="64">
        <v>3.61</v>
      </c>
      <c r="G66" s="64">
        <v>3.64</v>
      </c>
      <c r="H66" s="64">
        <v>3.65</v>
      </c>
      <c r="I66" s="64">
        <v>3.6</v>
      </c>
      <c r="J66" s="43"/>
    </row>
    <row r="67" spans="1:20" x14ac:dyDescent="0.25">
      <c r="A67" s="129" t="s">
        <v>150</v>
      </c>
      <c r="B67" s="128" t="s">
        <v>151</v>
      </c>
      <c r="C67" s="116">
        <v>3.72</v>
      </c>
      <c r="D67" s="64">
        <v>3.52</v>
      </c>
      <c r="E67" s="64">
        <v>3.6</v>
      </c>
      <c r="F67" s="64">
        <v>3.76</v>
      </c>
      <c r="G67" s="64">
        <v>3.76</v>
      </c>
      <c r="H67" s="64">
        <v>3.8</v>
      </c>
      <c r="I67" s="64">
        <v>3.74</v>
      </c>
      <c r="J67" s="43"/>
    </row>
    <row r="68" spans="1:20" s="42" customFormat="1" x14ac:dyDescent="0.25">
      <c r="A68" s="37" t="s">
        <v>152</v>
      </c>
      <c r="B68" s="102" t="s">
        <v>153</v>
      </c>
      <c r="C68" s="130">
        <v>44</v>
      </c>
      <c r="D68" s="131">
        <v>46</v>
      </c>
      <c r="E68" s="131">
        <v>55</v>
      </c>
      <c r="F68" s="131">
        <v>44</v>
      </c>
      <c r="G68" s="131">
        <v>48</v>
      </c>
      <c r="H68" s="79">
        <v>47</v>
      </c>
      <c r="I68" s="79">
        <v>47</v>
      </c>
      <c r="J68" s="43"/>
      <c r="K68" s="43"/>
      <c r="L68" s="43"/>
      <c r="M68" s="43"/>
      <c r="N68" s="43"/>
      <c r="O68" s="43"/>
      <c r="P68" s="43"/>
      <c r="Q68" s="43"/>
      <c r="R68" s="43"/>
      <c r="S68" s="43"/>
      <c r="T68" s="43"/>
    </row>
    <row r="69" spans="1:20" x14ac:dyDescent="0.25">
      <c r="A69" s="80" t="s">
        <v>154</v>
      </c>
      <c r="B69" s="95" t="s">
        <v>155</v>
      </c>
      <c r="C69" s="132">
        <v>24</v>
      </c>
      <c r="D69" s="132">
        <v>31</v>
      </c>
      <c r="E69" s="132">
        <v>34</v>
      </c>
      <c r="F69" s="132">
        <v>22</v>
      </c>
      <c r="G69" s="132">
        <v>31</v>
      </c>
      <c r="H69" s="132">
        <v>20</v>
      </c>
      <c r="I69" s="83">
        <v>24</v>
      </c>
      <c r="J69" s="43"/>
      <c r="K69" s="43"/>
      <c r="L69" s="43"/>
      <c r="M69" s="43"/>
      <c r="N69" s="43"/>
      <c r="O69" s="43"/>
      <c r="P69" s="43"/>
      <c r="Q69" s="43"/>
      <c r="R69" s="43"/>
      <c r="S69" s="43"/>
    </row>
    <row r="70" spans="1:20" x14ac:dyDescent="0.25">
      <c r="A70" s="17" t="s">
        <v>156</v>
      </c>
      <c r="B70" s="133" t="s">
        <v>157</v>
      </c>
      <c r="C70" s="134">
        <v>13</v>
      </c>
      <c r="D70" s="134">
        <v>18</v>
      </c>
      <c r="E70" s="134">
        <v>11</v>
      </c>
      <c r="F70" s="134">
        <v>16</v>
      </c>
      <c r="G70" s="134">
        <v>6</v>
      </c>
      <c r="H70" s="134">
        <v>3</v>
      </c>
      <c r="I70" s="88">
        <v>8</v>
      </c>
      <c r="J70" s="43"/>
      <c r="K70" s="43"/>
      <c r="L70" s="43"/>
      <c r="M70" s="43"/>
      <c r="N70" s="43"/>
      <c r="O70" s="43"/>
      <c r="P70" s="43"/>
      <c r="Q70" s="43"/>
      <c r="R70" s="43"/>
      <c r="S70" s="43"/>
    </row>
    <row r="71" spans="1:20" x14ac:dyDescent="0.25">
      <c r="A71" s="17" t="s">
        <v>160</v>
      </c>
      <c r="B71" s="133" t="s">
        <v>161</v>
      </c>
      <c r="C71" s="134">
        <v>3</v>
      </c>
      <c r="D71" s="134">
        <v>4</v>
      </c>
      <c r="E71" s="134">
        <v>5</v>
      </c>
      <c r="F71" s="134">
        <v>5</v>
      </c>
      <c r="G71" s="134">
        <v>0</v>
      </c>
      <c r="H71" s="134">
        <v>1</v>
      </c>
      <c r="I71" s="88">
        <v>2</v>
      </c>
      <c r="J71" s="43"/>
      <c r="K71" s="43"/>
      <c r="L71" s="43"/>
      <c r="M71" s="43"/>
      <c r="N71" s="43"/>
      <c r="O71" s="43"/>
      <c r="P71" s="43"/>
      <c r="Q71" s="43"/>
      <c r="R71" s="43"/>
      <c r="S71" s="43"/>
    </row>
    <row r="72" spans="1:20" ht="27.6" x14ac:dyDescent="0.25">
      <c r="A72" s="17" t="s">
        <v>164</v>
      </c>
      <c r="B72" s="133" t="s">
        <v>165</v>
      </c>
      <c r="C72" s="134">
        <v>25</v>
      </c>
      <c r="D72" s="134">
        <v>29</v>
      </c>
      <c r="E72" s="134">
        <v>28</v>
      </c>
      <c r="F72" s="134">
        <v>23</v>
      </c>
      <c r="G72" s="134">
        <v>11</v>
      </c>
      <c r="H72" s="134">
        <v>12</v>
      </c>
      <c r="I72" s="88">
        <v>18</v>
      </c>
      <c r="J72" s="43"/>
      <c r="K72" s="43"/>
      <c r="L72" s="43"/>
      <c r="M72" s="43"/>
      <c r="N72" s="43"/>
      <c r="O72" s="43"/>
      <c r="P72" s="43"/>
      <c r="Q72" s="43"/>
      <c r="R72" s="43"/>
      <c r="S72" s="43"/>
    </row>
    <row r="73" spans="1:20" x14ac:dyDescent="0.25">
      <c r="A73" s="66" t="s">
        <v>167</v>
      </c>
      <c r="B73" s="135" t="s">
        <v>168</v>
      </c>
      <c r="C73" s="136">
        <v>5</v>
      </c>
      <c r="D73" s="136">
        <v>13</v>
      </c>
      <c r="E73" s="136">
        <v>6</v>
      </c>
      <c r="F73" s="136">
        <v>8</v>
      </c>
      <c r="G73" s="136">
        <v>7</v>
      </c>
      <c r="H73" s="136">
        <v>3</v>
      </c>
      <c r="I73" s="94">
        <v>9</v>
      </c>
      <c r="J73" s="43"/>
      <c r="K73" s="43"/>
      <c r="L73" s="43"/>
      <c r="M73" s="43"/>
      <c r="N73" s="43"/>
      <c r="O73" s="43"/>
      <c r="P73" s="43"/>
      <c r="Q73" s="43"/>
      <c r="R73" s="43"/>
      <c r="S73" s="43"/>
    </row>
    <row r="74" spans="1:20" x14ac:dyDescent="0.25">
      <c r="A74" s="80" t="s">
        <v>169</v>
      </c>
      <c r="B74" s="95" t="s">
        <v>170</v>
      </c>
      <c r="C74" s="137">
        <v>7.93</v>
      </c>
      <c r="D74" s="137">
        <v>7.73</v>
      </c>
      <c r="E74" s="137">
        <v>7.72</v>
      </c>
      <c r="F74" s="137">
        <v>8.07</v>
      </c>
      <c r="G74" s="137">
        <v>7.99</v>
      </c>
      <c r="H74" s="137">
        <v>8.1</v>
      </c>
      <c r="I74" s="138">
        <v>7.99</v>
      </c>
      <c r="J74" s="43"/>
    </row>
    <row r="76" spans="1:20" ht="53.25" customHeight="1" x14ac:dyDescent="0.25">
      <c r="B76" s="90" t="s">
        <v>181</v>
      </c>
    </row>
    <row r="77" spans="1:20" x14ac:dyDescent="0.25">
      <c r="B77" s="27" t="s">
        <v>171</v>
      </c>
    </row>
    <row r="78" spans="1:20" x14ac:dyDescent="0.25">
      <c r="B78" s="15" t="s">
        <v>14</v>
      </c>
    </row>
    <row r="79" spans="1:20" x14ac:dyDescent="0.25">
      <c r="B79" s="27" t="s">
        <v>15</v>
      </c>
    </row>
    <row r="80" spans="1:20" x14ac:dyDescent="0.25">
      <c r="C80" s="27" t="s">
        <v>172</v>
      </c>
    </row>
    <row r="81" spans="2:9" x14ac:dyDescent="0.25">
      <c r="B81" s="27" t="s">
        <v>17</v>
      </c>
    </row>
    <row r="82" spans="2:9" x14ac:dyDescent="0.25">
      <c r="C82" s="27" t="s">
        <v>173</v>
      </c>
    </row>
    <row r="88" spans="2:9" ht="14.4" x14ac:dyDescent="0.3">
      <c r="B88" s="167" t="s">
        <v>206</v>
      </c>
      <c r="I88" s="168" t="s">
        <v>207</v>
      </c>
    </row>
  </sheetData>
  <mergeCells count="4">
    <mergeCell ref="A1:B1"/>
    <mergeCell ref="C1:D1"/>
    <mergeCell ref="E1:G1"/>
    <mergeCell ref="C3:H3"/>
  </mergeCells>
  <hyperlinks>
    <hyperlink ref="I88" r:id="rId1" xr:uid="{C3479FC9-AE24-4EC7-9C51-545FC940E844}"/>
  </hyperlinks>
  <pageMargins left="0.7" right="0.7" top="0.75" bottom="0.75" header="0.3" footer="0.3"/>
  <pageSetup paperSize="9" scale="52" fitToHeight="0" orientation="portrait" horizontalDpi="30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4A6F-A0D5-4184-878D-B3585A4850E6}">
  <sheetPr>
    <pageSetUpPr fitToPage="1"/>
  </sheetPr>
  <dimension ref="A1:AP87"/>
  <sheetViews>
    <sheetView tabSelected="1" topLeftCell="A28" workbookViewId="0">
      <selection activeCell="C91" sqref="C91"/>
    </sheetView>
  </sheetViews>
  <sheetFormatPr defaultRowHeight="13.8" x14ac:dyDescent="0.25"/>
  <cols>
    <col min="1" max="1" width="5.77734375" style="27" customWidth="1"/>
    <col min="2" max="2" width="57.33203125" style="27" customWidth="1"/>
    <col min="3" max="6" width="11.5546875" style="27" customWidth="1"/>
    <col min="7" max="7" width="11.6640625" style="27" customWidth="1"/>
    <col min="8" max="9" width="12.6640625" style="27" customWidth="1"/>
    <col min="10" max="10" width="13" style="27" customWidth="1"/>
    <col min="11" max="12" width="12.21875" style="27" customWidth="1"/>
    <col min="13" max="13" width="14.77734375" style="27" customWidth="1"/>
    <col min="14" max="16384" width="8.88671875" style="27"/>
  </cols>
  <sheetData>
    <row r="1" spans="1:14" ht="43.2" customHeight="1" x14ac:dyDescent="0.25">
      <c r="A1" s="29" t="str">
        <f>[1]Sisältö!A1</f>
        <v>Valtion henkilöstön työtyytyväisyys vuonna 2023 (VMBaro)</v>
      </c>
      <c r="B1" s="29"/>
      <c r="C1" s="29"/>
      <c r="D1" s="29"/>
      <c r="E1" s="29"/>
      <c r="F1" s="29"/>
      <c r="G1" s="29"/>
      <c r="H1" s="29"/>
      <c r="I1" s="29"/>
      <c r="J1" s="98"/>
      <c r="K1" s="98"/>
      <c r="L1" s="29"/>
      <c r="M1" s="29"/>
    </row>
    <row r="2" spans="1:14" ht="18.600000000000001" customHeight="1" x14ac:dyDescent="0.25">
      <c r="A2" s="14" t="s">
        <v>182</v>
      </c>
      <c r="B2" s="30"/>
      <c r="C2" s="30"/>
      <c r="D2" s="14"/>
      <c r="E2" s="30"/>
      <c r="F2" s="30"/>
      <c r="G2" s="14"/>
      <c r="H2" s="30"/>
      <c r="I2" s="30"/>
      <c r="J2" s="30"/>
      <c r="K2" s="30"/>
      <c r="L2" s="14"/>
      <c r="M2" s="30"/>
    </row>
    <row r="3" spans="1:14" ht="43.8" customHeight="1" x14ac:dyDescent="0.25">
      <c r="A3" s="139"/>
      <c r="B3" s="140">
        <v>45412</v>
      </c>
      <c r="C3" s="141" t="s">
        <v>203</v>
      </c>
      <c r="D3" s="101"/>
      <c r="E3" s="101"/>
      <c r="F3" s="101"/>
      <c r="G3" s="101"/>
      <c r="H3" s="101"/>
      <c r="I3" s="101"/>
      <c r="J3" s="101"/>
      <c r="K3" s="101"/>
      <c r="L3" s="101"/>
      <c r="M3" s="164" t="s">
        <v>204</v>
      </c>
    </row>
    <row r="4" spans="1:14" ht="83.4" customHeight="1" x14ac:dyDescent="0.25">
      <c r="A4" s="32"/>
      <c r="B4" s="33" t="s">
        <v>24</v>
      </c>
      <c r="C4" s="142" t="s">
        <v>183</v>
      </c>
      <c r="D4" s="143" t="s">
        <v>184</v>
      </c>
      <c r="E4" s="143" t="s">
        <v>185</v>
      </c>
      <c r="F4" s="143" t="s">
        <v>186</v>
      </c>
      <c r="G4" s="143" t="s">
        <v>187</v>
      </c>
      <c r="H4" s="143" t="s">
        <v>188</v>
      </c>
      <c r="I4" s="143" t="s">
        <v>189</v>
      </c>
      <c r="J4" s="143" t="s">
        <v>190</v>
      </c>
      <c r="K4" s="143" t="s">
        <v>191</v>
      </c>
      <c r="L4" s="143" t="s">
        <v>192</v>
      </c>
      <c r="M4" s="165"/>
    </row>
    <row r="5" spans="1:14" s="42" customFormat="1" x14ac:dyDescent="0.25">
      <c r="A5" s="37" t="s">
        <v>26</v>
      </c>
      <c r="B5" s="102" t="s">
        <v>27</v>
      </c>
      <c r="C5" s="144">
        <v>3.47</v>
      </c>
      <c r="D5" s="41">
        <v>3.65</v>
      </c>
      <c r="E5" s="41">
        <v>3.15</v>
      </c>
      <c r="F5" s="41">
        <v>3.34</v>
      </c>
      <c r="G5" s="41">
        <v>3.67</v>
      </c>
      <c r="H5" s="41">
        <v>3.56</v>
      </c>
      <c r="I5" s="41">
        <v>3.67</v>
      </c>
      <c r="J5" s="41">
        <v>3.5</v>
      </c>
      <c r="K5" s="41">
        <v>3.43</v>
      </c>
      <c r="L5" s="41">
        <v>3.34</v>
      </c>
      <c r="M5" s="41">
        <v>3.51</v>
      </c>
      <c r="N5" s="43"/>
    </row>
    <row r="6" spans="1:14" ht="27.6" x14ac:dyDescent="0.25">
      <c r="A6" s="44" t="s">
        <v>28</v>
      </c>
      <c r="B6" s="145" t="s">
        <v>29</v>
      </c>
      <c r="C6" s="146">
        <v>3.78</v>
      </c>
      <c r="D6" s="48">
        <v>4.07</v>
      </c>
      <c r="E6" s="48">
        <v>3.68</v>
      </c>
      <c r="F6" s="48">
        <v>3.72</v>
      </c>
      <c r="G6" s="48">
        <v>3.99</v>
      </c>
      <c r="H6" s="48">
        <v>3.99</v>
      </c>
      <c r="I6" s="48">
        <v>3.98</v>
      </c>
      <c r="J6" s="48">
        <v>4.03</v>
      </c>
      <c r="K6" s="48">
        <v>3.89</v>
      </c>
      <c r="L6" s="48">
        <v>3.78</v>
      </c>
      <c r="M6" s="48">
        <v>3.92</v>
      </c>
      <c r="N6" s="43"/>
    </row>
    <row r="7" spans="1:14" x14ac:dyDescent="0.25">
      <c r="A7" s="44" t="s">
        <v>30</v>
      </c>
      <c r="B7" s="145" t="s">
        <v>31</v>
      </c>
      <c r="C7" s="146">
        <v>3.54</v>
      </c>
      <c r="D7" s="48">
        <v>3.85</v>
      </c>
      <c r="E7" s="48">
        <v>3.5</v>
      </c>
      <c r="F7" s="48">
        <v>3.5</v>
      </c>
      <c r="G7" s="48">
        <v>3.78</v>
      </c>
      <c r="H7" s="48">
        <v>3.84</v>
      </c>
      <c r="I7" s="48">
        <v>3.85</v>
      </c>
      <c r="J7" s="48">
        <v>3.87</v>
      </c>
      <c r="K7" s="48">
        <v>3.67</v>
      </c>
      <c r="L7" s="48">
        <v>3.62</v>
      </c>
      <c r="M7" s="48">
        <v>3.73</v>
      </c>
      <c r="N7" s="43"/>
    </row>
    <row r="8" spans="1:14" x14ac:dyDescent="0.25">
      <c r="A8" s="44" t="s">
        <v>32</v>
      </c>
      <c r="B8" s="145" t="s">
        <v>33</v>
      </c>
      <c r="C8" s="146">
        <v>4.1399999999999997</v>
      </c>
      <c r="D8" s="48">
        <v>4.41</v>
      </c>
      <c r="E8" s="48">
        <v>4.1100000000000003</v>
      </c>
      <c r="F8" s="48">
        <v>4.08</v>
      </c>
      <c r="G8" s="48">
        <v>4.3099999999999996</v>
      </c>
      <c r="H8" s="48">
        <v>4.34</v>
      </c>
      <c r="I8" s="48">
        <v>4.26</v>
      </c>
      <c r="J8" s="48">
        <v>4.34</v>
      </c>
      <c r="K8" s="48">
        <v>4.21</v>
      </c>
      <c r="L8" s="48">
        <v>4.17</v>
      </c>
      <c r="M8" s="48">
        <v>4.26</v>
      </c>
      <c r="N8" s="43"/>
    </row>
    <row r="9" spans="1:14" x14ac:dyDescent="0.25">
      <c r="A9" s="44" t="s">
        <v>34</v>
      </c>
      <c r="B9" s="145" t="s">
        <v>35</v>
      </c>
      <c r="C9" s="146">
        <v>3.3</v>
      </c>
      <c r="D9" s="48">
        <v>3.51</v>
      </c>
      <c r="E9" s="48">
        <v>3.22</v>
      </c>
      <c r="F9" s="48">
        <v>3.3</v>
      </c>
      <c r="G9" s="48">
        <v>3.59</v>
      </c>
      <c r="H9" s="48">
        <v>3.56</v>
      </c>
      <c r="I9" s="48">
        <v>3.54</v>
      </c>
      <c r="J9" s="48">
        <v>3.51</v>
      </c>
      <c r="K9" s="48">
        <v>3.32</v>
      </c>
      <c r="L9" s="48">
        <v>3.3</v>
      </c>
      <c r="M9" s="48">
        <v>3.46</v>
      </c>
      <c r="N9" s="43"/>
    </row>
    <row r="10" spans="1:14" x14ac:dyDescent="0.25">
      <c r="A10" s="44" t="s">
        <v>36</v>
      </c>
      <c r="B10" s="145" t="s">
        <v>37</v>
      </c>
      <c r="C10" s="146">
        <v>3.18</v>
      </c>
      <c r="D10" s="48">
        <v>3.2</v>
      </c>
      <c r="E10" s="48">
        <v>2.86</v>
      </c>
      <c r="F10" s="48">
        <v>3.03</v>
      </c>
      <c r="G10" s="48">
        <v>3.38</v>
      </c>
      <c r="H10" s="48">
        <v>3.23</v>
      </c>
      <c r="I10" s="48">
        <v>3.35</v>
      </c>
      <c r="J10" s="48">
        <v>3.08</v>
      </c>
      <c r="K10" s="48">
        <v>2.97</v>
      </c>
      <c r="L10" s="48">
        <v>2.99</v>
      </c>
      <c r="M10" s="48">
        <v>3.17</v>
      </c>
      <c r="N10" s="43"/>
    </row>
    <row r="11" spans="1:14" ht="27.6" x14ac:dyDescent="0.25">
      <c r="A11" s="44" t="s">
        <v>38</v>
      </c>
      <c r="B11" s="145" t="s">
        <v>39</v>
      </c>
      <c r="C11" s="146">
        <v>3.19</v>
      </c>
      <c r="D11" s="48">
        <v>3.34</v>
      </c>
      <c r="E11" s="48">
        <v>2.58</v>
      </c>
      <c r="F11" s="48">
        <v>3.1</v>
      </c>
      <c r="G11" s="48">
        <v>3.38</v>
      </c>
      <c r="H11" s="48">
        <v>3.22</v>
      </c>
      <c r="I11" s="48">
        <v>3.41</v>
      </c>
      <c r="J11" s="48">
        <v>3.07</v>
      </c>
      <c r="K11" s="48">
        <v>3.1</v>
      </c>
      <c r="L11" s="48">
        <v>2.98</v>
      </c>
      <c r="M11" s="48">
        <v>3.17</v>
      </c>
      <c r="N11" s="43"/>
    </row>
    <row r="12" spans="1:14" x14ac:dyDescent="0.25">
      <c r="A12" s="44" t="s">
        <v>40</v>
      </c>
      <c r="B12" s="145" t="s">
        <v>41</v>
      </c>
      <c r="C12" s="146">
        <v>3.73</v>
      </c>
      <c r="D12" s="48">
        <v>3.86</v>
      </c>
      <c r="E12" s="48">
        <v>3.08</v>
      </c>
      <c r="F12" s="48">
        <v>3.18</v>
      </c>
      <c r="G12" s="48">
        <v>3.75</v>
      </c>
      <c r="H12" s="48">
        <v>3.44</v>
      </c>
      <c r="I12" s="48">
        <v>3.71</v>
      </c>
      <c r="J12" s="48">
        <v>3.52</v>
      </c>
      <c r="K12" s="48">
        <v>3.61</v>
      </c>
      <c r="L12" s="48">
        <v>3.29</v>
      </c>
      <c r="M12" s="48">
        <v>3.51</v>
      </c>
      <c r="N12" s="43"/>
    </row>
    <row r="13" spans="1:14" x14ac:dyDescent="0.25">
      <c r="A13" s="44" t="s">
        <v>42</v>
      </c>
      <c r="B13" s="145" t="s">
        <v>43</v>
      </c>
      <c r="C13" s="146">
        <v>3.24</v>
      </c>
      <c r="D13" s="48">
        <v>3.4</v>
      </c>
      <c r="E13" s="48">
        <v>2.79</v>
      </c>
      <c r="F13" s="48">
        <v>3.13</v>
      </c>
      <c r="G13" s="48">
        <v>3.48</v>
      </c>
      <c r="H13" s="48">
        <v>3.26</v>
      </c>
      <c r="I13" s="48">
        <v>3.52</v>
      </c>
      <c r="J13" s="48">
        <v>3.17</v>
      </c>
      <c r="K13" s="48">
        <v>3.14</v>
      </c>
      <c r="L13" s="48">
        <v>3.06</v>
      </c>
      <c r="M13" s="48">
        <v>3.25</v>
      </c>
      <c r="N13" s="43"/>
    </row>
    <row r="14" spans="1:14" ht="27.6" x14ac:dyDescent="0.25">
      <c r="A14" s="44" t="s">
        <v>44</v>
      </c>
      <c r="B14" s="145" t="s">
        <v>45</v>
      </c>
      <c r="C14" s="146">
        <v>3.12</v>
      </c>
      <c r="D14" s="48">
        <v>3.23</v>
      </c>
      <c r="E14" s="48">
        <v>2.59</v>
      </c>
      <c r="F14" s="48">
        <v>2.98</v>
      </c>
      <c r="G14" s="48">
        <v>3.32</v>
      </c>
      <c r="H14" s="48">
        <v>3.12</v>
      </c>
      <c r="I14" s="48">
        <v>3.31</v>
      </c>
      <c r="J14" s="48">
        <v>3.03</v>
      </c>
      <c r="K14" s="48">
        <v>3.02</v>
      </c>
      <c r="L14" s="48">
        <v>2.88</v>
      </c>
      <c r="M14" s="48">
        <v>3.09</v>
      </c>
      <c r="N14" s="43"/>
    </row>
    <row r="15" spans="1:14" x14ac:dyDescent="0.25">
      <c r="A15" s="44" t="s">
        <v>46</v>
      </c>
      <c r="B15" s="145" t="s">
        <v>47</v>
      </c>
      <c r="C15" s="146">
        <v>3.52</v>
      </c>
      <c r="D15" s="48">
        <v>3.66</v>
      </c>
      <c r="E15" s="48">
        <v>3.11</v>
      </c>
      <c r="F15" s="48">
        <v>3.39</v>
      </c>
      <c r="G15" s="48">
        <v>3.73</v>
      </c>
      <c r="H15" s="48">
        <v>3.57</v>
      </c>
      <c r="I15" s="48">
        <v>3.77</v>
      </c>
      <c r="J15" s="48">
        <v>3.4</v>
      </c>
      <c r="K15" s="48">
        <v>3.34</v>
      </c>
      <c r="L15" s="48">
        <v>3.29</v>
      </c>
      <c r="M15" s="48">
        <v>3.52</v>
      </c>
      <c r="N15" s="43"/>
    </row>
    <row r="16" spans="1:14" s="42" customFormat="1" x14ac:dyDescent="0.25">
      <c r="A16" s="22" t="s">
        <v>48</v>
      </c>
      <c r="B16" s="105" t="s">
        <v>49</v>
      </c>
      <c r="C16" s="42">
        <v>4.17</v>
      </c>
      <c r="D16" s="50">
        <v>4.2300000000000004</v>
      </c>
      <c r="E16" s="50">
        <v>3.81</v>
      </c>
      <c r="F16" s="50">
        <v>3.98</v>
      </c>
      <c r="G16" s="50">
        <v>4.1500000000000004</v>
      </c>
      <c r="H16" s="50">
        <v>3.99</v>
      </c>
      <c r="I16" s="50">
        <v>4.1399999999999997</v>
      </c>
      <c r="J16" s="50">
        <v>4.05</v>
      </c>
      <c r="K16" s="50">
        <v>4.05</v>
      </c>
      <c r="L16" s="50">
        <v>3.91</v>
      </c>
      <c r="M16" s="50">
        <v>4.05</v>
      </c>
      <c r="N16" s="43"/>
    </row>
    <row r="17" spans="1:14" x14ac:dyDescent="0.25">
      <c r="A17" s="17" t="s">
        <v>50</v>
      </c>
      <c r="B17" s="71" t="s">
        <v>51</v>
      </c>
      <c r="C17" s="27">
        <v>4.38</v>
      </c>
      <c r="D17" s="64">
        <v>4.38</v>
      </c>
      <c r="E17" s="64">
        <v>4.1399999999999997</v>
      </c>
      <c r="F17" s="64">
        <v>4.37</v>
      </c>
      <c r="G17" s="64">
        <v>4.3899999999999997</v>
      </c>
      <c r="H17" s="64">
        <v>4.34</v>
      </c>
      <c r="I17" s="64">
        <v>4.34</v>
      </c>
      <c r="J17" s="64">
        <v>4.3499999999999996</v>
      </c>
      <c r="K17" s="64">
        <v>4.24</v>
      </c>
      <c r="L17" s="64">
        <v>4.32</v>
      </c>
      <c r="M17" s="147">
        <v>4.34</v>
      </c>
      <c r="N17" s="43"/>
    </row>
    <row r="18" spans="1:14" x14ac:dyDescent="0.25">
      <c r="A18" s="17" t="s">
        <v>52</v>
      </c>
      <c r="B18" s="71" t="s">
        <v>53</v>
      </c>
      <c r="C18" s="27">
        <v>4.03</v>
      </c>
      <c r="D18" s="64">
        <v>4.1500000000000004</v>
      </c>
      <c r="E18" s="64">
        <v>3.55</v>
      </c>
      <c r="F18" s="64">
        <v>3.65</v>
      </c>
      <c r="G18" s="64">
        <v>4.0599999999999996</v>
      </c>
      <c r="H18" s="64">
        <v>3.73</v>
      </c>
      <c r="I18" s="64">
        <v>3.97</v>
      </c>
      <c r="J18" s="64">
        <v>3.92</v>
      </c>
      <c r="K18" s="64">
        <v>3.97</v>
      </c>
      <c r="L18" s="64">
        <v>3.68</v>
      </c>
      <c r="M18" s="147">
        <v>3.86</v>
      </c>
      <c r="N18" s="43"/>
    </row>
    <row r="19" spans="1:14" x14ac:dyDescent="0.25">
      <c r="A19" s="17" t="s">
        <v>54</v>
      </c>
      <c r="B19" s="71" t="s">
        <v>55</v>
      </c>
      <c r="C19" s="27">
        <v>4.25</v>
      </c>
      <c r="D19" s="64">
        <v>4.3099999999999996</v>
      </c>
      <c r="E19" s="64">
        <v>3.91</v>
      </c>
      <c r="F19" s="64">
        <v>4.09</v>
      </c>
      <c r="G19" s="64">
        <v>4.18</v>
      </c>
      <c r="H19" s="64">
        <v>4.07</v>
      </c>
      <c r="I19" s="64">
        <v>4.22</v>
      </c>
      <c r="J19" s="64">
        <v>4.0599999999999996</v>
      </c>
      <c r="K19" s="64">
        <v>4.09</v>
      </c>
      <c r="L19" s="64">
        <v>3.95</v>
      </c>
      <c r="M19" s="147">
        <v>4.1100000000000003</v>
      </c>
      <c r="N19" s="43"/>
    </row>
    <row r="20" spans="1:14" x14ac:dyDescent="0.25">
      <c r="A20" s="17" t="s">
        <v>56</v>
      </c>
      <c r="B20" s="71" t="s">
        <v>57</v>
      </c>
      <c r="C20" s="27">
        <v>4.04</v>
      </c>
      <c r="D20" s="64">
        <v>4.09</v>
      </c>
      <c r="E20" s="64">
        <v>3.65</v>
      </c>
      <c r="F20" s="64">
        <v>3.81</v>
      </c>
      <c r="G20" s="64">
        <v>3.96</v>
      </c>
      <c r="H20" s="64">
        <v>3.84</v>
      </c>
      <c r="I20" s="64">
        <v>4.03</v>
      </c>
      <c r="J20" s="64">
        <v>3.87</v>
      </c>
      <c r="K20" s="64">
        <v>3.91</v>
      </c>
      <c r="L20" s="64">
        <v>3.7</v>
      </c>
      <c r="M20" s="147">
        <v>3.88</v>
      </c>
      <c r="N20" s="43"/>
    </row>
    <row r="21" spans="1:14" s="42" customFormat="1" x14ac:dyDescent="0.25">
      <c r="A21" s="53" t="s">
        <v>58</v>
      </c>
      <c r="B21" s="109" t="s">
        <v>59</v>
      </c>
      <c r="C21" s="148">
        <v>2.99</v>
      </c>
      <c r="D21" s="55">
        <v>3.37</v>
      </c>
      <c r="E21" s="55">
        <v>2.79</v>
      </c>
      <c r="F21" s="55">
        <v>2.67</v>
      </c>
      <c r="G21" s="55">
        <v>3.15</v>
      </c>
      <c r="H21" s="55">
        <v>3.1</v>
      </c>
      <c r="I21" s="55">
        <v>3.03</v>
      </c>
      <c r="J21" s="55">
        <v>3.07</v>
      </c>
      <c r="K21" s="55">
        <v>3.11</v>
      </c>
      <c r="L21" s="55">
        <v>2.89</v>
      </c>
      <c r="M21" s="55">
        <v>3.02</v>
      </c>
      <c r="N21" s="43"/>
    </row>
    <row r="22" spans="1:14" x14ac:dyDescent="0.25">
      <c r="A22" s="44" t="s">
        <v>60</v>
      </c>
      <c r="B22" s="103" t="s">
        <v>61</v>
      </c>
      <c r="C22" s="146">
        <v>3.3</v>
      </c>
      <c r="D22" s="48">
        <v>3.6</v>
      </c>
      <c r="E22" s="48">
        <v>3.16</v>
      </c>
      <c r="F22" s="48">
        <v>3.51</v>
      </c>
      <c r="G22" s="48">
        <v>3.46</v>
      </c>
      <c r="H22" s="48">
        <v>3.45</v>
      </c>
      <c r="I22" s="48">
        <v>3.39</v>
      </c>
      <c r="J22" s="48">
        <v>3.42</v>
      </c>
      <c r="K22" s="48">
        <v>3.45</v>
      </c>
      <c r="L22" s="48">
        <v>3.28</v>
      </c>
      <c r="M22" s="48">
        <v>3.42</v>
      </c>
      <c r="N22" s="43"/>
    </row>
    <row r="23" spans="1:14" x14ac:dyDescent="0.25">
      <c r="A23" s="44" t="s">
        <v>62</v>
      </c>
      <c r="B23" s="103" t="s">
        <v>63</v>
      </c>
      <c r="C23" s="146">
        <v>2.91</v>
      </c>
      <c r="D23" s="48">
        <v>3.39</v>
      </c>
      <c r="E23" s="48">
        <v>2.63</v>
      </c>
      <c r="F23" s="48">
        <v>2.4700000000000002</v>
      </c>
      <c r="G23" s="48">
        <v>3.12</v>
      </c>
      <c r="H23" s="48">
        <v>3.05</v>
      </c>
      <c r="I23" s="48">
        <v>3.11</v>
      </c>
      <c r="J23" s="48">
        <v>3.04</v>
      </c>
      <c r="K23" s="48">
        <v>2.95</v>
      </c>
      <c r="L23" s="48">
        <v>2.65</v>
      </c>
      <c r="M23" s="48">
        <v>2.97</v>
      </c>
      <c r="N23" s="43"/>
    </row>
    <row r="24" spans="1:14" x14ac:dyDescent="0.25">
      <c r="A24" s="44" t="s">
        <v>64</v>
      </c>
      <c r="B24" s="103" t="s">
        <v>65</v>
      </c>
      <c r="C24" s="146">
        <v>2.66</v>
      </c>
      <c r="D24" s="48">
        <v>2.99</v>
      </c>
      <c r="E24" s="48">
        <v>2.57</v>
      </c>
      <c r="F24" s="48">
        <v>2.09</v>
      </c>
      <c r="G24" s="48">
        <v>2.74</v>
      </c>
      <c r="H24" s="48">
        <v>2.76</v>
      </c>
      <c r="I24" s="48">
        <v>2.4900000000000002</v>
      </c>
      <c r="J24" s="48">
        <v>2.64</v>
      </c>
      <c r="K24" s="48">
        <v>2.87</v>
      </c>
      <c r="L24" s="48">
        <v>2.74</v>
      </c>
      <c r="M24" s="48">
        <v>2.63</v>
      </c>
      <c r="N24" s="43"/>
    </row>
    <row r="25" spans="1:14" x14ac:dyDescent="0.25">
      <c r="A25" s="44" t="s">
        <v>66</v>
      </c>
      <c r="B25" s="103" t="s">
        <v>67</v>
      </c>
      <c r="C25" s="146">
        <v>3.08</v>
      </c>
      <c r="D25" s="48">
        <v>3.49</v>
      </c>
      <c r="E25" s="48">
        <v>2.78</v>
      </c>
      <c r="F25" s="48">
        <v>2.6</v>
      </c>
      <c r="G25" s="48">
        <v>3.26</v>
      </c>
      <c r="H25" s="48">
        <v>3.13</v>
      </c>
      <c r="I25" s="48">
        <v>3.12</v>
      </c>
      <c r="J25" s="48">
        <v>3.16</v>
      </c>
      <c r="K25" s="48">
        <v>3.18</v>
      </c>
      <c r="L25" s="48">
        <v>2.88</v>
      </c>
      <c r="M25" s="48">
        <v>3.08</v>
      </c>
      <c r="N25" s="43"/>
    </row>
    <row r="26" spans="1:14" s="42" customFormat="1" x14ac:dyDescent="0.25">
      <c r="A26" s="22" t="s">
        <v>68</v>
      </c>
      <c r="B26" s="105" t="s">
        <v>69</v>
      </c>
      <c r="C26" s="42">
        <v>3.72</v>
      </c>
      <c r="D26" s="50">
        <v>3.84</v>
      </c>
      <c r="E26" s="50">
        <v>3.4</v>
      </c>
      <c r="F26" s="50">
        <v>3.54</v>
      </c>
      <c r="G26" s="50">
        <v>3.82</v>
      </c>
      <c r="H26" s="50">
        <v>3.77</v>
      </c>
      <c r="I26" s="50">
        <v>3.82</v>
      </c>
      <c r="J26" s="50">
        <v>3.77</v>
      </c>
      <c r="K26" s="50">
        <v>3.66</v>
      </c>
      <c r="L26" s="50">
        <v>3.69</v>
      </c>
      <c r="M26" s="50">
        <v>3.72</v>
      </c>
      <c r="N26" s="43"/>
    </row>
    <row r="27" spans="1:14" x14ac:dyDescent="0.25">
      <c r="A27" s="17" t="s">
        <v>70</v>
      </c>
      <c r="B27" s="133" t="s">
        <v>71</v>
      </c>
      <c r="C27" s="27">
        <v>4.0199999999999996</v>
      </c>
      <c r="D27" s="64">
        <v>4.1399999999999997</v>
      </c>
      <c r="E27" s="64">
        <v>3.72</v>
      </c>
      <c r="F27" s="64">
        <v>3.89</v>
      </c>
      <c r="G27" s="64">
        <v>4.07</v>
      </c>
      <c r="H27" s="64">
        <v>4.03</v>
      </c>
      <c r="I27" s="64">
        <v>4.04</v>
      </c>
      <c r="J27" s="64">
        <v>3.99</v>
      </c>
      <c r="K27" s="64">
        <v>3.95</v>
      </c>
      <c r="L27" s="64">
        <v>3.88</v>
      </c>
      <c r="M27" s="147">
        <v>3.99</v>
      </c>
      <c r="N27" s="43"/>
    </row>
    <row r="28" spans="1:14" ht="27.6" x14ac:dyDescent="0.25">
      <c r="A28" s="17" t="s">
        <v>72</v>
      </c>
      <c r="B28" s="133" t="s">
        <v>73</v>
      </c>
      <c r="C28" s="27">
        <v>3.67</v>
      </c>
      <c r="D28" s="64">
        <v>3.77</v>
      </c>
      <c r="E28" s="64">
        <v>3.35</v>
      </c>
      <c r="F28" s="64">
        <v>3.57</v>
      </c>
      <c r="G28" s="64">
        <v>3.85</v>
      </c>
      <c r="H28" s="64">
        <v>3.76</v>
      </c>
      <c r="I28" s="64">
        <v>3.77</v>
      </c>
      <c r="J28" s="64">
        <v>3.75</v>
      </c>
      <c r="K28" s="64">
        <v>3.72</v>
      </c>
      <c r="L28" s="64">
        <v>3.67</v>
      </c>
      <c r="M28" s="147">
        <v>3.71</v>
      </c>
      <c r="N28" s="43"/>
    </row>
    <row r="29" spans="1:14" ht="27.6" x14ac:dyDescent="0.25">
      <c r="A29" s="17" t="s">
        <v>74</v>
      </c>
      <c r="B29" s="133" t="s">
        <v>75</v>
      </c>
      <c r="C29" s="27">
        <v>3.75</v>
      </c>
      <c r="D29" s="64">
        <v>3.84</v>
      </c>
      <c r="E29" s="64">
        <v>3.55</v>
      </c>
      <c r="F29" s="64">
        <v>3.71</v>
      </c>
      <c r="G29" s="64">
        <v>3.9</v>
      </c>
      <c r="H29" s="64">
        <v>3.87</v>
      </c>
      <c r="I29" s="64">
        <v>3.86</v>
      </c>
      <c r="J29" s="64">
        <v>3.87</v>
      </c>
      <c r="K29" s="64">
        <v>3.66</v>
      </c>
      <c r="L29" s="64">
        <v>3.8</v>
      </c>
      <c r="M29" s="147">
        <v>3.82</v>
      </c>
      <c r="N29" s="43"/>
    </row>
    <row r="30" spans="1:14" ht="27.6" x14ac:dyDescent="0.25">
      <c r="A30" s="17" t="s">
        <v>76</v>
      </c>
      <c r="B30" s="133" t="s">
        <v>77</v>
      </c>
      <c r="C30" s="27">
        <v>3.28</v>
      </c>
      <c r="D30" s="64">
        <v>3.45</v>
      </c>
      <c r="E30" s="64">
        <v>2.96</v>
      </c>
      <c r="F30" s="64">
        <v>3.04</v>
      </c>
      <c r="G30" s="64">
        <v>3.34</v>
      </c>
      <c r="H30" s="64">
        <v>3.3</v>
      </c>
      <c r="I30" s="64">
        <v>3.42</v>
      </c>
      <c r="J30" s="64">
        <v>3.38</v>
      </c>
      <c r="K30" s="64">
        <v>3.17</v>
      </c>
      <c r="L30" s="64">
        <v>3.3</v>
      </c>
      <c r="M30" s="147">
        <v>3.28</v>
      </c>
      <c r="N30" s="43"/>
    </row>
    <row r="31" spans="1:14" ht="27.6" x14ac:dyDescent="0.25">
      <c r="A31" s="17" t="s">
        <v>78</v>
      </c>
      <c r="B31" s="133" t="s">
        <v>79</v>
      </c>
      <c r="C31" s="27">
        <v>3.88</v>
      </c>
      <c r="D31" s="64">
        <v>3.98</v>
      </c>
      <c r="E31" s="64">
        <v>3.43</v>
      </c>
      <c r="F31" s="64">
        <v>3.51</v>
      </c>
      <c r="G31" s="64">
        <v>3.94</v>
      </c>
      <c r="H31" s="64">
        <v>3.87</v>
      </c>
      <c r="I31" s="64">
        <v>4.03</v>
      </c>
      <c r="J31" s="64">
        <v>3.87</v>
      </c>
      <c r="K31" s="64">
        <v>3.83</v>
      </c>
      <c r="L31" s="64">
        <v>3.78</v>
      </c>
      <c r="M31" s="147">
        <v>3.82</v>
      </c>
      <c r="N31" s="43"/>
    </row>
    <row r="32" spans="1:14" s="42" customFormat="1" x14ac:dyDescent="0.25">
      <c r="A32" s="53" t="s">
        <v>80</v>
      </c>
      <c r="B32" s="109" t="s">
        <v>81</v>
      </c>
      <c r="C32" s="148">
        <v>3.97</v>
      </c>
      <c r="D32" s="55">
        <v>4.12</v>
      </c>
      <c r="E32" s="55">
        <v>3.4</v>
      </c>
      <c r="F32" s="55">
        <v>3.91</v>
      </c>
      <c r="G32" s="55">
        <v>4.13</v>
      </c>
      <c r="H32" s="55">
        <v>4.1100000000000003</v>
      </c>
      <c r="I32" s="55">
        <v>4.1100000000000003</v>
      </c>
      <c r="J32" s="55">
        <v>4.1100000000000003</v>
      </c>
      <c r="K32" s="55">
        <v>3.97</v>
      </c>
      <c r="L32" s="55">
        <v>4.01</v>
      </c>
      <c r="M32" s="55">
        <v>4.0599999999999996</v>
      </c>
      <c r="N32" s="43"/>
    </row>
    <row r="33" spans="1:14" x14ac:dyDescent="0.25">
      <c r="A33" s="44" t="s">
        <v>82</v>
      </c>
      <c r="B33" s="145" t="s">
        <v>83</v>
      </c>
      <c r="C33" s="146">
        <v>3.86</v>
      </c>
      <c r="D33" s="48">
        <v>3.92</v>
      </c>
      <c r="E33" s="48">
        <v>3.52</v>
      </c>
      <c r="F33" s="48">
        <v>3.61</v>
      </c>
      <c r="G33" s="48">
        <v>3.86</v>
      </c>
      <c r="H33" s="48">
        <v>3.8</v>
      </c>
      <c r="I33" s="48">
        <v>3.93</v>
      </c>
      <c r="J33" s="48">
        <v>3.8</v>
      </c>
      <c r="K33" s="48">
        <v>3.74</v>
      </c>
      <c r="L33" s="48">
        <v>3.7</v>
      </c>
      <c r="M33" s="48">
        <v>3.78</v>
      </c>
      <c r="N33" s="43"/>
    </row>
    <row r="34" spans="1:14" x14ac:dyDescent="0.25">
      <c r="A34" s="44" t="s">
        <v>84</v>
      </c>
      <c r="B34" s="145" t="s">
        <v>85</v>
      </c>
      <c r="C34" s="146">
        <v>4.22</v>
      </c>
      <c r="D34" s="48">
        <v>4.38</v>
      </c>
      <c r="E34" s="48">
        <v>4.16</v>
      </c>
      <c r="F34" s="48">
        <v>4.18</v>
      </c>
      <c r="G34" s="48">
        <v>4.3600000000000003</v>
      </c>
      <c r="H34" s="48">
        <v>4.3899999999999997</v>
      </c>
      <c r="I34" s="48">
        <v>4.3099999999999996</v>
      </c>
      <c r="J34" s="48">
        <v>4.3499999999999996</v>
      </c>
      <c r="K34" s="48">
        <v>4.24</v>
      </c>
      <c r="L34" s="48">
        <v>4.25</v>
      </c>
      <c r="M34" s="48">
        <v>4.3099999999999996</v>
      </c>
      <c r="N34" s="43"/>
    </row>
    <row r="35" spans="1:14" x14ac:dyDescent="0.25">
      <c r="A35" s="44" t="s">
        <v>86</v>
      </c>
      <c r="B35" s="145" t="s">
        <v>87</v>
      </c>
      <c r="C35" s="146">
        <v>3.95</v>
      </c>
      <c r="D35" s="48">
        <v>4.09</v>
      </c>
      <c r="E35" s="48">
        <v>3.81</v>
      </c>
      <c r="F35" s="48">
        <v>3.85</v>
      </c>
      <c r="G35" s="48">
        <v>4.04</v>
      </c>
      <c r="H35" s="48">
        <v>4.0199999999999996</v>
      </c>
      <c r="I35" s="48">
        <v>4.07</v>
      </c>
      <c r="J35" s="48">
        <v>4.03</v>
      </c>
      <c r="K35" s="48">
        <v>3.91</v>
      </c>
      <c r="L35" s="48">
        <v>3.97</v>
      </c>
      <c r="M35" s="48">
        <v>3.99</v>
      </c>
      <c r="N35" s="43"/>
    </row>
    <row r="36" spans="1:14" x14ac:dyDescent="0.25">
      <c r="A36" s="44" t="s">
        <v>88</v>
      </c>
      <c r="B36" s="145" t="s">
        <v>89</v>
      </c>
      <c r="C36" s="146">
        <v>4</v>
      </c>
      <c r="D36" s="48">
        <v>4.2300000000000004</v>
      </c>
      <c r="E36" s="48">
        <v>3.96</v>
      </c>
      <c r="F36" s="48">
        <v>4.12</v>
      </c>
      <c r="G36" s="48">
        <v>4.3</v>
      </c>
      <c r="H36" s="48">
        <v>4.29</v>
      </c>
      <c r="I36" s="48">
        <v>4.2300000000000004</v>
      </c>
      <c r="J36" s="48">
        <v>4.2699999999999996</v>
      </c>
      <c r="K36" s="48">
        <v>4.07</v>
      </c>
      <c r="L36" s="48">
        <v>4.1399999999999997</v>
      </c>
      <c r="M36" s="48">
        <v>4.21</v>
      </c>
      <c r="N36" s="43"/>
    </row>
    <row r="37" spans="1:14" x14ac:dyDescent="0.25">
      <c r="A37" s="44" t="s">
        <v>90</v>
      </c>
      <c r="B37" s="145" t="s">
        <v>91</v>
      </c>
      <c r="C37" s="146">
        <v>3.76</v>
      </c>
      <c r="D37" s="48">
        <v>4.0599999999999996</v>
      </c>
      <c r="E37" s="48">
        <v>3.69</v>
      </c>
      <c r="F37" s="48">
        <v>3.81</v>
      </c>
      <c r="G37" s="48">
        <v>4.1500000000000004</v>
      </c>
      <c r="H37" s="48">
        <v>4.12</v>
      </c>
      <c r="I37" s="48">
        <v>4.01</v>
      </c>
      <c r="J37" s="48">
        <v>4.1100000000000003</v>
      </c>
      <c r="K37" s="48">
        <v>3.91</v>
      </c>
      <c r="L37" s="48">
        <v>4</v>
      </c>
      <c r="M37" s="48">
        <v>4.01</v>
      </c>
      <c r="N37" s="43"/>
    </row>
    <row r="38" spans="1:14" x14ac:dyDescent="0.25">
      <c r="A38" s="44" t="s">
        <v>92</v>
      </c>
      <c r="B38" s="145" t="s">
        <v>93</v>
      </c>
      <c r="C38" s="146">
        <v>4.07</v>
      </c>
      <c r="D38" s="48">
        <v>4.0599999999999996</v>
      </c>
      <c r="E38" s="48">
        <v>3.93</v>
      </c>
      <c r="F38" s="48">
        <v>3.89</v>
      </c>
      <c r="G38" s="48">
        <v>4.0599999999999996</v>
      </c>
      <c r="H38" s="48">
        <v>4.05</v>
      </c>
      <c r="I38" s="48">
        <v>4.1500000000000004</v>
      </c>
      <c r="J38" s="48">
        <v>4.1100000000000003</v>
      </c>
      <c r="K38" s="48">
        <v>3.95</v>
      </c>
      <c r="L38" s="48">
        <v>4</v>
      </c>
      <c r="M38" s="48">
        <v>4.03</v>
      </c>
      <c r="N38" s="43"/>
    </row>
    <row r="39" spans="1:14" s="42" customFormat="1" x14ac:dyDescent="0.25">
      <c r="A39" s="22" t="s">
        <v>94</v>
      </c>
      <c r="B39" s="105" t="s">
        <v>95</v>
      </c>
      <c r="C39" s="42">
        <v>3.87</v>
      </c>
      <c r="D39" s="50">
        <v>3.86</v>
      </c>
      <c r="E39" s="50">
        <v>3.49</v>
      </c>
      <c r="F39" s="50">
        <v>3.69</v>
      </c>
      <c r="G39" s="50">
        <v>3.97</v>
      </c>
      <c r="H39" s="50">
        <v>3.95</v>
      </c>
      <c r="I39" s="50">
        <v>3.78</v>
      </c>
      <c r="J39" s="50">
        <v>3.93</v>
      </c>
      <c r="K39" s="50">
        <v>3.74</v>
      </c>
      <c r="L39" s="50">
        <v>3.59</v>
      </c>
      <c r="M39" s="50">
        <v>3.82</v>
      </c>
      <c r="N39" s="43"/>
    </row>
    <row r="40" spans="1:14" x14ac:dyDescent="0.25">
      <c r="A40" s="17" t="s">
        <v>96</v>
      </c>
      <c r="B40" s="71" t="s">
        <v>97</v>
      </c>
      <c r="C40" s="27">
        <v>3.98</v>
      </c>
      <c r="D40" s="64">
        <v>4.1399999999999997</v>
      </c>
      <c r="E40" s="64">
        <v>3.78</v>
      </c>
      <c r="F40" s="64">
        <v>3.92</v>
      </c>
      <c r="G40" s="64">
        <v>4.38</v>
      </c>
      <c r="H40" s="64">
        <v>4.33</v>
      </c>
      <c r="I40" s="64">
        <v>3.93</v>
      </c>
      <c r="J40" s="64">
        <v>4.32</v>
      </c>
      <c r="K40" s="64">
        <v>4.16</v>
      </c>
      <c r="L40" s="64">
        <v>4.1399999999999997</v>
      </c>
      <c r="M40" s="147">
        <v>4.16</v>
      </c>
      <c r="N40" s="43"/>
    </row>
    <row r="41" spans="1:14" x14ac:dyDescent="0.25">
      <c r="A41" s="17" t="s">
        <v>98</v>
      </c>
      <c r="B41" s="71" t="s">
        <v>99</v>
      </c>
      <c r="C41" s="27">
        <v>4.0599999999999996</v>
      </c>
      <c r="D41" s="64">
        <v>3.89</v>
      </c>
      <c r="E41" s="64">
        <v>3.87</v>
      </c>
      <c r="F41" s="64">
        <v>4.18</v>
      </c>
      <c r="G41" s="64">
        <v>3.95</v>
      </c>
      <c r="H41" s="64">
        <v>4.18</v>
      </c>
      <c r="I41" s="64">
        <v>4.08</v>
      </c>
      <c r="J41" s="64">
        <v>4.03</v>
      </c>
      <c r="K41" s="64">
        <v>3.35</v>
      </c>
      <c r="L41" s="64">
        <v>3.36</v>
      </c>
      <c r="M41" s="147">
        <v>3.95</v>
      </c>
      <c r="N41" s="43"/>
    </row>
    <row r="42" spans="1:14" x14ac:dyDescent="0.25">
      <c r="A42" s="17" t="s">
        <v>100</v>
      </c>
      <c r="B42" s="71" t="s">
        <v>101</v>
      </c>
      <c r="C42" s="27">
        <v>3.76</v>
      </c>
      <c r="D42" s="64">
        <v>3.79</v>
      </c>
      <c r="E42" s="64">
        <v>3.32</v>
      </c>
      <c r="F42" s="64">
        <v>3.36</v>
      </c>
      <c r="G42" s="64">
        <v>3.76</v>
      </c>
      <c r="H42" s="64">
        <v>3.63</v>
      </c>
      <c r="I42" s="64">
        <v>3.71</v>
      </c>
      <c r="J42" s="64">
        <v>3.71</v>
      </c>
      <c r="K42" s="64">
        <v>3.62</v>
      </c>
      <c r="L42" s="64">
        <v>3.43</v>
      </c>
      <c r="M42" s="147">
        <v>3.61</v>
      </c>
      <c r="N42" s="43"/>
    </row>
    <row r="43" spans="1:14" x14ac:dyDescent="0.25">
      <c r="A43" s="17" t="s">
        <v>102</v>
      </c>
      <c r="B43" s="71" t="s">
        <v>103</v>
      </c>
      <c r="C43" s="27">
        <v>3.74</v>
      </c>
      <c r="D43" s="64">
        <v>3.83</v>
      </c>
      <c r="E43" s="64">
        <v>3.52</v>
      </c>
      <c r="F43" s="64">
        <v>3.55</v>
      </c>
      <c r="G43" s="64">
        <v>3.89</v>
      </c>
      <c r="H43" s="64">
        <v>3.86</v>
      </c>
      <c r="I43" s="64">
        <v>3.84</v>
      </c>
      <c r="J43" s="64">
        <v>3.81</v>
      </c>
      <c r="K43" s="64">
        <v>3.73</v>
      </c>
      <c r="L43" s="64">
        <v>3.64</v>
      </c>
      <c r="M43" s="147">
        <v>3.76</v>
      </c>
      <c r="N43" s="43"/>
    </row>
    <row r="44" spans="1:14" x14ac:dyDescent="0.25">
      <c r="A44" s="17" t="s">
        <v>104</v>
      </c>
      <c r="B44" s="71" t="s">
        <v>105</v>
      </c>
      <c r="C44" s="27">
        <v>3.74</v>
      </c>
      <c r="D44" s="64">
        <v>3.67</v>
      </c>
      <c r="E44" s="64">
        <v>3.41</v>
      </c>
      <c r="F44" s="64">
        <v>3.71</v>
      </c>
      <c r="G44" s="64">
        <v>4</v>
      </c>
      <c r="H44" s="64">
        <v>3.94</v>
      </c>
      <c r="I44" s="64">
        <v>3.66</v>
      </c>
      <c r="J44" s="64">
        <v>3.92</v>
      </c>
      <c r="K44" s="64">
        <v>3.75</v>
      </c>
      <c r="L44" s="64">
        <v>3.38</v>
      </c>
      <c r="M44" s="147">
        <v>3.76</v>
      </c>
      <c r="N44" s="43"/>
    </row>
    <row r="45" spans="1:14" x14ac:dyDescent="0.25">
      <c r="A45" s="17" t="s">
        <v>106</v>
      </c>
      <c r="B45" s="71" t="s">
        <v>107</v>
      </c>
      <c r="C45" s="27">
        <v>3.87</v>
      </c>
      <c r="D45" s="64">
        <v>3.84</v>
      </c>
      <c r="E45" s="64">
        <v>3.29</v>
      </c>
      <c r="F45" s="64">
        <v>3.57</v>
      </c>
      <c r="G45" s="64">
        <v>3.9</v>
      </c>
      <c r="H45" s="64">
        <v>3.87</v>
      </c>
      <c r="I45" s="64">
        <v>3.63</v>
      </c>
      <c r="J45" s="64">
        <v>3.9</v>
      </c>
      <c r="K45" s="64">
        <v>3.77</v>
      </c>
      <c r="L45" s="64">
        <v>3.6</v>
      </c>
      <c r="M45" s="147">
        <v>3.74</v>
      </c>
      <c r="N45" s="43"/>
    </row>
    <row r="46" spans="1:14" x14ac:dyDescent="0.25">
      <c r="A46" s="17" t="s">
        <v>108</v>
      </c>
      <c r="B46" s="71" t="s">
        <v>109</v>
      </c>
      <c r="C46" s="27">
        <v>3.96</v>
      </c>
      <c r="D46" s="64">
        <v>3.87</v>
      </c>
      <c r="E46" s="64">
        <v>3.24</v>
      </c>
      <c r="F46" s="64">
        <v>3.54</v>
      </c>
      <c r="G46" s="64">
        <v>3.9</v>
      </c>
      <c r="H46" s="64">
        <v>3.82</v>
      </c>
      <c r="I46" s="64">
        <v>3.64</v>
      </c>
      <c r="J46" s="64">
        <v>3.81</v>
      </c>
      <c r="K46" s="64">
        <v>3.79</v>
      </c>
      <c r="L46" s="64">
        <v>3.6</v>
      </c>
      <c r="M46" s="147">
        <v>3.72</v>
      </c>
      <c r="N46" s="43"/>
    </row>
    <row r="47" spans="1:14" s="42" customFormat="1" x14ac:dyDescent="0.25">
      <c r="A47" s="53" t="s">
        <v>110</v>
      </c>
      <c r="B47" s="109" t="s">
        <v>111</v>
      </c>
      <c r="C47" s="148">
        <v>3.49</v>
      </c>
      <c r="D47" s="55">
        <v>3.58</v>
      </c>
      <c r="E47" s="55">
        <v>3.22</v>
      </c>
      <c r="F47" s="55">
        <v>3.4</v>
      </c>
      <c r="G47" s="55">
        <v>3.72</v>
      </c>
      <c r="H47" s="55">
        <v>3.67</v>
      </c>
      <c r="I47" s="55">
        <v>3.65</v>
      </c>
      <c r="J47" s="55">
        <v>3.61</v>
      </c>
      <c r="K47" s="55">
        <v>3.4</v>
      </c>
      <c r="L47" s="55">
        <v>3.48</v>
      </c>
      <c r="M47" s="55">
        <v>3.57</v>
      </c>
      <c r="N47" s="43"/>
    </row>
    <row r="48" spans="1:14" x14ac:dyDescent="0.25">
      <c r="A48" s="44" t="s">
        <v>112</v>
      </c>
      <c r="B48" s="145" t="s">
        <v>113</v>
      </c>
      <c r="C48" s="146">
        <v>3.69</v>
      </c>
      <c r="D48" s="48">
        <v>3.73</v>
      </c>
      <c r="E48" s="48">
        <v>3.54</v>
      </c>
      <c r="F48" s="48">
        <v>3.6</v>
      </c>
      <c r="G48" s="48">
        <v>3.86</v>
      </c>
      <c r="H48" s="48">
        <v>3.88</v>
      </c>
      <c r="I48" s="48">
        <v>3.81</v>
      </c>
      <c r="J48" s="48">
        <v>3.85</v>
      </c>
      <c r="K48" s="48">
        <v>3.59</v>
      </c>
      <c r="L48" s="48">
        <v>3.74</v>
      </c>
      <c r="M48" s="48">
        <v>3.77</v>
      </c>
      <c r="N48" s="43"/>
    </row>
    <row r="49" spans="1:14" ht="27.6" x14ac:dyDescent="0.25">
      <c r="A49" s="44" t="s">
        <v>114</v>
      </c>
      <c r="B49" s="145" t="s">
        <v>115</v>
      </c>
      <c r="C49" s="146">
        <v>3.41</v>
      </c>
      <c r="D49" s="48">
        <v>3.56</v>
      </c>
      <c r="E49" s="48">
        <v>3.12</v>
      </c>
      <c r="F49" s="48">
        <v>3.28</v>
      </c>
      <c r="G49" s="48">
        <v>3.67</v>
      </c>
      <c r="H49" s="48">
        <v>3.64</v>
      </c>
      <c r="I49" s="48">
        <v>3.58</v>
      </c>
      <c r="J49" s="48">
        <v>3.58</v>
      </c>
      <c r="K49" s="48">
        <v>3.36</v>
      </c>
      <c r="L49" s="48">
        <v>3.42</v>
      </c>
      <c r="M49" s="48">
        <v>3.51</v>
      </c>
      <c r="N49" s="43"/>
    </row>
    <row r="50" spans="1:14" x14ac:dyDescent="0.25">
      <c r="A50" s="44" t="s">
        <v>116</v>
      </c>
      <c r="B50" s="145" t="s">
        <v>117</v>
      </c>
      <c r="C50" s="146">
        <v>3.37</v>
      </c>
      <c r="D50" s="48">
        <v>3.46</v>
      </c>
      <c r="E50" s="48">
        <v>3</v>
      </c>
      <c r="F50" s="48">
        <v>3.31</v>
      </c>
      <c r="G50" s="48">
        <v>3.64</v>
      </c>
      <c r="H50" s="48">
        <v>3.49</v>
      </c>
      <c r="I50" s="48">
        <v>3.56</v>
      </c>
      <c r="J50" s="48">
        <v>3.39</v>
      </c>
      <c r="K50" s="48">
        <v>3.25</v>
      </c>
      <c r="L50" s="48">
        <v>3.29</v>
      </c>
      <c r="M50" s="48">
        <v>3.42</v>
      </c>
      <c r="N50" s="43"/>
    </row>
    <row r="51" spans="1:14" s="42" customFormat="1" x14ac:dyDescent="0.25">
      <c r="A51" s="22" t="s">
        <v>118</v>
      </c>
      <c r="B51" s="105" t="s">
        <v>119</v>
      </c>
      <c r="C51" s="42">
        <v>3.96</v>
      </c>
      <c r="D51" s="50">
        <v>4</v>
      </c>
      <c r="E51" s="50">
        <v>3.66</v>
      </c>
      <c r="F51" s="50">
        <v>3.82</v>
      </c>
      <c r="G51" s="50">
        <v>4.03</v>
      </c>
      <c r="H51" s="50">
        <v>4.04</v>
      </c>
      <c r="I51" s="50">
        <v>4.01</v>
      </c>
      <c r="J51" s="50">
        <v>3.96</v>
      </c>
      <c r="K51" s="50">
        <v>3.8</v>
      </c>
      <c r="L51" s="50">
        <v>3.79</v>
      </c>
      <c r="M51" s="50">
        <v>3.94</v>
      </c>
      <c r="N51" s="43"/>
    </row>
    <row r="52" spans="1:14" x14ac:dyDescent="0.25">
      <c r="A52" s="17" t="s">
        <v>120</v>
      </c>
      <c r="B52" s="71" t="s">
        <v>121</v>
      </c>
      <c r="C52" s="27">
        <v>3.76</v>
      </c>
      <c r="D52" s="64">
        <v>3.94</v>
      </c>
      <c r="E52" s="64">
        <v>3.2</v>
      </c>
      <c r="F52" s="64">
        <v>3.51</v>
      </c>
      <c r="G52" s="64">
        <v>3.98</v>
      </c>
      <c r="H52" s="64">
        <v>3.83</v>
      </c>
      <c r="I52" s="64">
        <v>3.86</v>
      </c>
      <c r="J52" s="64">
        <v>3.79</v>
      </c>
      <c r="K52" s="64">
        <v>3.55</v>
      </c>
      <c r="L52" s="64">
        <v>3.44</v>
      </c>
      <c r="M52" s="147">
        <v>3.73</v>
      </c>
      <c r="N52" s="43"/>
    </row>
    <row r="53" spans="1:14" x14ac:dyDescent="0.25">
      <c r="A53" s="17" t="s">
        <v>122</v>
      </c>
      <c r="B53" s="71" t="s">
        <v>123</v>
      </c>
      <c r="C53" s="27">
        <v>4.2699999999999996</v>
      </c>
      <c r="D53" s="64">
        <v>4.25</v>
      </c>
      <c r="E53" s="64">
        <v>4.01</v>
      </c>
      <c r="F53" s="64">
        <v>4.21</v>
      </c>
      <c r="G53" s="64">
        <v>4.32</v>
      </c>
      <c r="H53" s="64">
        <v>4.32</v>
      </c>
      <c r="I53" s="64">
        <v>4.34</v>
      </c>
      <c r="J53" s="64">
        <v>4.2699999999999996</v>
      </c>
      <c r="K53" s="64">
        <v>4.17</v>
      </c>
      <c r="L53" s="64">
        <v>4.12</v>
      </c>
      <c r="M53" s="147">
        <v>4.25</v>
      </c>
      <c r="N53" s="43"/>
    </row>
    <row r="54" spans="1:14" x14ac:dyDescent="0.25">
      <c r="A54" s="17" t="s">
        <v>124</v>
      </c>
      <c r="B54" s="71" t="s">
        <v>125</v>
      </c>
      <c r="C54" s="27">
        <v>4.22</v>
      </c>
      <c r="D54" s="64">
        <v>4.1399999999999997</v>
      </c>
      <c r="E54" s="64">
        <v>4.12</v>
      </c>
      <c r="F54" s="64">
        <v>4.01</v>
      </c>
      <c r="G54" s="64">
        <v>4.0999999999999996</v>
      </c>
      <c r="H54" s="64">
        <v>4.28</v>
      </c>
      <c r="I54" s="64">
        <v>4.21</v>
      </c>
      <c r="J54" s="64">
        <v>4.16</v>
      </c>
      <c r="K54" s="64">
        <v>4.0199999999999996</v>
      </c>
      <c r="L54" s="64">
        <v>4.07</v>
      </c>
      <c r="M54" s="147">
        <v>4.1399999999999997</v>
      </c>
      <c r="N54" s="43"/>
    </row>
    <row r="55" spans="1:14" x14ac:dyDescent="0.25">
      <c r="A55" s="17" t="s">
        <v>126</v>
      </c>
      <c r="B55" s="71" t="s">
        <v>127</v>
      </c>
      <c r="C55" s="27">
        <v>3.58</v>
      </c>
      <c r="D55" s="64">
        <v>3.68</v>
      </c>
      <c r="E55" s="64">
        <v>3.3</v>
      </c>
      <c r="F55" s="64">
        <v>3.56</v>
      </c>
      <c r="G55" s="64">
        <v>3.7</v>
      </c>
      <c r="H55" s="64">
        <v>3.74</v>
      </c>
      <c r="I55" s="64">
        <v>3.61</v>
      </c>
      <c r="J55" s="64">
        <v>3.64</v>
      </c>
      <c r="K55" s="64">
        <v>3.44</v>
      </c>
      <c r="L55" s="64">
        <v>3.51</v>
      </c>
      <c r="M55" s="147">
        <v>3.62</v>
      </c>
      <c r="N55" s="43"/>
    </row>
    <row r="56" spans="1:14" s="42" customFormat="1" ht="22.65" customHeight="1" x14ac:dyDescent="0.25">
      <c r="A56" s="57" t="s">
        <v>128</v>
      </c>
      <c r="B56" s="149" t="s">
        <v>129</v>
      </c>
      <c r="C56" s="115">
        <v>3.7</v>
      </c>
      <c r="D56" s="60">
        <v>3.83</v>
      </c>
      <c r="E56" s="60">
        <v>3.41</v>
      </c>
      <c r="F56" s="60">
        <v>3.55</v>
      </c>
      <c r="G56" s="60">
        <v>3.83</v>
      </c>
      <c r="H56" s="60">
        <v>3.77</v>
      </c>
      <c r="I56" s="60">
        <v>3.72</v>
      </c>
      <c r="J56" s="60">
        <v>3.96</v>
      </c>
      <c r="K56" s="60">
        <v>3.64</v>
      </c>
      <c r="L56" s="60">
        <v>3.58</v>
      </c>
      <c r="M56" s="60">
        <v>3.71</v>
      </c>
      <c r="N56" s="43"/>
    </row>
    <row r="57" spans="1:14" x14ac:dyDescent="0.25">
      <c r="A57" s="62" t="s">
        <v>130</v>
      </c>
      <c r="B57" s="67" t="s">
        <v>131</v>
      </c>
      <c r="C57" s="116">
        <v>4.08</v>
      </c>
      <c r="D57" s="64">
        <v>4.1900000000000004</v>
      </c>
      <c r="E57" s="64">
        <v>3.9</v>
      </c>
      <c r="F57" s="64">
        <v>3.99</v>
      </c>
      <c r="G57" s="64">
        <v>4.21</v>
      </c>
      <c r="H57" s="64">
        <v>4.2</v>
      </c>
      <c r="I57" s="64">
        <v>4.07</v>
      </c>
      <c r="J57" s="64">
        <v>3.96</v>
      </c>
      <c r="K57" s="64">
        <v>3.98</v>
      </c>
      <c r="L57" s="64">
        <v>3.8</v>
      </c>
      <c r="M57" s="64">
        <v>3.96</v>
      </c>
      <c r="N57" s="43"/>
    </row>
    <row r="58" spans="1:14" x14ac:dyDescent="0.25">
      <c r="A58" s="17" t="s">
        <v>132</v>
      </c>
      <c r="B58" s="71" t="s">
        <v>133</v>
      </c>
      <c r="C58" s="116">
        <v>3.98</v>
      </c>
      <c r="D58" s="64">
        <v>4.1900000000000004</v>
      </c>
      <c r="E58" s="64">
        <v>3.9</v>
      </c>
      <c r="F58" s="64">
        <v>3.99</v>
      </c>
      <c r="G58" s="64">
        <v>4.21</v>
      </c>
      <c r="H58" s="64">
        <v>4.2</v>
      </c>
      <c r="I58" s="64">
        <v>4.1500000000000004</v>
      </c>
      <c r="J58" s="64">
        <v>4.1900000000000004</v>
      </c>
      <c r="K58" s="64">
        <v>3.95</v>
      </c>
      <c r="L58" s="64">
        <v>3.93</v>
      </c>
      <c r="M58" s="64">
        <v>4.13</v>
      </c>
      <c r="N58" s="43"/>
    </row>
    <row r="59" spans="1:14" x14ac:dyDescent="0.25">
      <c r="A59" s="17" t="s">
        <v>134</v>
      </c>
      <c r="B59" s="71" t="s">
        <v>135</v>
      </c>
      <c r="C59" s="116">
        <v>3.82</v>
      </c>
      <c r="D59" s="64">
        <v>4.1100000000000003</v>
      </c>
      <c r="E59" s="64">
        <v>3.76</v>
      </c>
      <c r="F59" s="64">
        <v>3.77</v>
      </c>
      <c r="G59" s="64">
        <v>4.03</v>
      </c>
      <c r="H59" s="64">
        <v>4.09</v>
      </c>
      <c r="I59" s="64">
        <v>4.03</v>
      </c>
      <c r="J59" s="64">
        <v>4.08</v>
      </c>
      <c r="K59" s="64">
        <v>3.92</v>
      </c>
      <c r="L59" s="64">
        <v>3.85</v>
      </c>
      <c r="M59" s="64">
        <v>3.97</v>
      </c>
      <c r="N59" s="43"/>
    </row>
    <row r="60" spans="1:14" x14ac:dyDescent="0.25">
      <c r="A60" s="17" t="s">
        <v>136</v>
      </c>
      <c r="B60" s="71" t="s">
        <v>137</v>
      </c>
      <c r="C60" s="116">
        <v>3.25</v>
      </c>
      <c r="D60" s="64">
        <v>3.36</v>
      </c>
      <c r="E60" s="64">
        <v>2.79</v>
      </c>
      <c r="F60" s="64">
        <v>3.13</v>
      </c>
      <c r="G60" s="64">
        <v>3.46</v>
      </c>
      <c r="H60" s="64">
        <v>3.28</v>
      </c>
      <c r="I60" s="64">
        <v>3.47</v>
      </c>
      <c r="J60" s="64">
        <v>3.15</v>
      </c>
      <c r="K60" s="64">
        <v>3.11</v>
      </c>
      <c r="L60" s="64">
        <v>3.04</v>
      </c>
      <c r="M60" s="64">
        <v>3.24</v>
      </c>
      <c r="N60" s="43"/>
    </row>
    <row r="61" spans="1:14" x14ac:dyDescent="0.25">
      <c r="A61" s="17" t="s">
        <v>138</v>
      </c>
      <c r="B61" s="71" t="s">
        <v>139</v>
      </c>
      <c r="C61" s="116">
        <v>2.99</v>
      </c>
      <c r="D61" s="64">
        <v>3.37</v>
      </c>
      <c r="E61" s="64">
        <v>2.79</v>
      </c>
      <c r="F61" s="64">
        <v>2.67</v>
      </c>
      <c r="G61" s="64">
        <v>3.15</v>
      </c>
      <c r="H61" s="64">
        <v>3.1</v>
      </c>
      <c r="I61" s="64">
        <v>3.03</v>
      </c>
      <c r="J61" s="64">
        <v>3.07</v>
      </c>
      <c r="K61" s="64">
        <v>3.11</v>
      </c>
      <c r="L61" s="64">
        <v>2.89</v>
      </c>
      <c r="M61" s="64">
        <v>3.02</v>
      </c>
      <c r="N61" s="43"/>
    </row>
    <row r="62" spans="1:14" x14ac:dyDescent="0.25">
      <c r="A62" s="66" t="s">
        <v>140</v>
      </c>
      <c r="B62" s="71" t="s">
        <v>141</v>
      </c>
      <c r="C62" s="116">
        <v>4.25</v>
      </c>
      <c r="D62" s="64">
        <v>4.1900000000000004</v>
      </c>
      <c r="E62" s="64">
        <v>4.07</v>
      </c>
      <c r="F62" s="64">
        <v>4.1100000000000003</v>
      </c>
      <c r="G62" s="64">
        <v>4.21</v>
      </c>
      <c r="H62" s="64">
        <v>4.3</v>
      </c>
      <c r="I62" s="64">
        <v>4.2699999999999996</v>
      </c>
      <c r="J62" s="64">
        <v>4.22</v>
      </c>
      <c r="K62" s="64">
        <v>4.0999999999999996</v>
      </c>
      <c r="L62" s="64">
        <v>4.0999999999999996</v>
      </c>
      <c r="M62" s="64">
        <v>4.2</v>
      </c>
      <c r="N62" s="43"/>
    </row>
    <row r="63" spans="1:14" x14ac:dyDescent="0.25">
      <c r="A63" s="62" t="s">
        <v>142</v>
      </c>
      <c r="B63" s="67" t="s">
        <v>143</v>
      </c>
      <c r="C63" s="150">
        <v>3.5</v>
      </c>
      <c r="D63" s="69">
        <v>3.69</v>
      </c>
      <c r="E63" s="69">
        <v>3.31</v>
      </c>
      <c r="F63" s="69">
        <v>3.41</v>
      </c>
      <c r="G63" s="69">
        <v>3.71</v>
      </c>
      <c r="H63" s="69">
        <v>3.71</v>
      </c>
      <c r="I63" s="69">
        <v>3.69</v>
      </c>
      <c r="J63" s="69">
        <v>3.65</v>
      </c>
      <c r="K63" s="69">
        <v>3.48</v>
      </c>
      <c r="L63" s="69">
        <v>3.48</v>
      </c>
      <c r="M63" s="69">
        <v>3.59</v>
      </c>
      <c r="N63" s="43"/>
    </row>
    <row r="64" spans="1:14" x14ac:dyDescent="0.25">
      <c r="A64" s="17" t="s">
        <v>144</v>
      </c>
      <c r="B64" s="71" t="s">
        <v>145</v>
      </c>
      <c r="C64" s="116">
        <v>3.9</v>
      </c>
      <c r="D64" s="64">
        <v>4</v>
      </c>
      <c r="E64" s="64">
        <v>3.56</v>
      </c>
      <c r="F64" s="64">
        <v>3.66</v>
      </c>
      <c r="G64" s="64">
        <v>3.96</v>
      </c>
      <c r="H64" s="64">
        <v>3.83</v>
      </c>
      <c r="I64" s="64">
        <v>3.94</v>
      </c>
      <c r="J64" s="64">
        <v>3.85</v>
      </c>
      <c r="K64" s="64">
        <v>3.83</v>
      </c>
      <c r="L64" s="64">
        <v>3.71</v>
      </c>
      <c r="M64" s="64">
        <v>3.83</v>
      </c>
      <c r="N64" s="43"/>
    </row>
    <row r="65" spans="1:42" x14ac:dyDescent="0.25">
      <c r="A65" s="66" t="s">
        <v>146</v>
      </c>
      <c r="B65" s="72" t="s">
        <v>147</v>
      </c>
      <c r="C65" s="151">
        <v>3.98</v>
      </c>
      <c r="D65" s="76">
        <v>4.07</v>
      </c>
      <c r="E65" s="76">
        <v>3.77</v>
      </c>
      <c r="F65" s="76">
        <v>3.9</v>
      </c>
      <c r="G65" s="76">
        <v>4.12</v>
      </c>
      <c r="H65" s="76">
        <v>4.09</v>
      </c>
      <c r="I65" s="76">
        <v>4.03</v>
      </c>
      <c r="J65" s="76">
        <v>4.09</v>
      </c>
      <c r="K65" s="76">
        <v>3.95</v>
      </c>
      <c r="L65" s="76">
        <v>3.93</v>
      </c>
      <c r="M65" s="76">
        <v>4.0199999999999996</v>
      </c>
      <c r="N65" s="43"/>
    </row>
    <row r="66" spans="1:42" ht="27.6" x14ac:dyDescent="0.25">
      <c r="A66" s="62" t="s">
        <v>193</v>
      </c>
      <c r="B66" s="133" t="s">
        <v>194</v>
      </c>
      <c r="C66" s="116">
        <v>3.55</v>
      </c>
      <c r="D66" s="64">
        <v>3.75</v>
      </c>
      <c r="E66" s="64">
        <v>3.29</v>
      </c>
      <c r="F66" s="64">
        <v>3.41</v>
      </c>
      <c r="G66" s="64">
        <v>3.74</v>
      </c>
      <c r="H66" s="64">
        <v>3.61</v>
      </c>
      <c r="I66" s="64">
        <v>3.73</v>
      </c>
      <c r="J66" s="64">
        <v>3.63</v>
      </c>
      <c r="K66" s="64">
        <v>3.54</v>
      </c>
      <c r="L66" s="64">
        <v>3.45</v>
      </c>
      <c r="M66" s="64">
        <v>3.6</v>
      </c>
      <c r="N66" s="43"/>
    </row>
    <row r="67" spans="1:42" ht="27.6" x14ac:dyDescent="0.25">
      <c r="A67" s="66" t="s">
        <v>195</v>
      </c>
      <c r="B67" s="133" t="s">
        <v>196</v>
      </c>
      <c r="C67" s="116">
        <v>3.74</v>
      </c>
      <c r="D67" s="64">
        <v>3.86</v>
      </c>
      <c r="E67" s="64">
        <v>3.46</v>
      </c>
      <c r="F67" s="64">
        <v>3.57</v>
      </c>
      <c r="G67" s="64">
        <v>3.86</v>
      </c>
      <c r="H67" s="64">
        <v>3.79</v>
      </c>
      <c r="I67" s="64">
        <v>3.8</v>
      </c>
      <c r="J67" s="64">
        <v>3.79</v>
      </c>
      <c r="K67" s="64">
        <v>3.68</v>
      </c>
      <c r="L67" s="64">
        <v>3.61</v>
      </c>
      <c r="M67" s="64">
        <v>3.74</v>
      </c>
      <c r="N67" s="43"/>
    </row>
    <row r="68" spans="1:42" x14ac:dyDescent="0.25">
      <c r="A68" s="37" t="s">
        <v>152</v>
      </c>
      <c r="B68" s="102" t="s">
        <v>153</v>
      </c>
      <c r="C68" s="152">
        <v>42</v>
      </c>
      <c r="D68" s="153">
        <v>44</v>
      </c>
      <c r="E68" s="153">
        <v>56</v>
      </c>
      <c r="F68" s="153">
        <v>43</v>
      </c>
      <c r="G68" s="153">
        <v>43</v>
      </c>
      <c r="H68" s="153">
        <v>52</v>
      </c>
      <c r="I68" s="153">
        <v>57</v>
      </c>
      <c r="J68" s="153">
        <v>41</v>
      </c>
      <c r="K68" s="153">
        <v>48</v>
      </c>
      <c r="L68" s="153">
        <v>48</v>
      </c>
      <c r="M68" s="79">
        <v>47</v>
      </c>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row>
    <row r="69" spans="1:42" ht="24.6" customHeight="1" x14ac:dyDescent="0.25">
      <c r="A69" s="80" t="s">
        <v>154</v>
      </c>
      <c r="B69" s="95" t="s">
        <v>155</v>
      </c>
      <c r="C69" s="154">
        <v>21</v>
      </c>
      <c r="D69" s="155">
        <v>15</v>
      </c>
      <c r="E69" s="155">
        <v>38</v>
      </c>
      <c r="F69" s="155">
        <v>28</v>
      </c>
      <c r="G69" s="155">
        <v>19</v>
      </c>
      <c r="H69" s="155">
        <v>20</v>
      </c>
      <c r="I69" s="155">
        <v>21</v>
      </c>
      <c r="J69" s="155">
        <v>20</v>
      </c>
      <c r="K69" s="155">
        <v>28</v>
      </c>
      <c r="L69" s="155">
        <v>38</v>
      </c>
      <c r="M69" s="83">
        <v>24</v>
      </c>
      <c r="N69" s="43"/>
      <c r="O69" s="43"/>
      <c r="P69" s="43"/>
      <c r="Q69" s="43"/>
      <c r="R69" s="43"/>
      <c r="S69" s="43"/>
      <c r="T69" s="43"/>
      <c r="U69" s="43"/>
      <c r="V69" s="43"/>
      <c r="W69" s="43"/>
      <c r="X69" s="43"/>
    </row>
    <row r="70" spans="1:42" ht="27.6" x14ac:dyDescent="0.25">
      <c r="A70" s="62" t="s">
        <v>156</v>
      </c>
      <c r="B70" s="133" t="s">
        <v>197</v>
      </c>
      <c r="C70" s="156">
        <v>24</v>
      </c>
      <c r="D70" s="157">
        <v>2</v>
      </c>
      <c r="E70" s="157">
        <v>20</v>
      </c>
      <c r="F70" s="157">
        <v>15</v>
      </c>
      <c r="G70" s="157">
        <v>2</v>
      </c>
      <c r="H70" s="157">
        <v>3</v>
      </c>
      <c r="I70" s="157">
        <v>2</v>
      </c>
      <c r="J70" s="157">
        <v>2</v>
      </c>
      <c r="K70" s="157">
        <v>1</v>
      </c>
      <c r="L70" s="157">
        <v>19</v>
      </c>
      <c r="M70" s="88">
        <v>8</v>
      </c>
      <c r="N70" s="43"/>
      <c r="O70" s="43"/>
      <c r="P70" s="43"/>
      <c r="Q70" s="43"/>
      <c r="R70" s="43"/>
      <c r="S70" s="43"/>
      <c r="T70" s="43"/>
      <c r="U70" s="43"/>
      <c r="V70" s="43"/>
      <c r="W70" s="43"/>
      <c r="X70" s="43"/>
    </row>
    <row r="71" spans="1:42" ht="27.6" x14ac:dyDescent="0.25">
      <c r="A71" s="17" t="s">
        <v>160</v>
      </c>
      <c r="B71" s="133" t="s">
        <v>198</v>
      </c>
      <c r="C71" s="156">
        <v>4</v>
      </c>
      <c r="D71" s="157">
        <v>1</v>
      </c>
      <c r="E71" s="157">
        <v>7</v>
      </c>
      <c r="F71" s="157">
        <v>2</v>
      </c>
      <c r="G71" s="157">
        <v>0</v>
      </c>
      <c r="H71" s="157">
        <v>1</v>
      </c>
      <c r="I71" s="157">
        <v>1</v>
      </c>
      <c r="J71" s="157">
        <v>1</v>
      </c>
      <c r="K71" s="157">
        <v>1</v>
      </c>
      <c r="L71" s="157">
        <v>10</v>
      </c>
      <c r="M71" s="88">
        <v>2</v>
      </c>
      <c r="N71" s="43"/>
      <c r="O71" s="43"/>
      <c r="P71" s="43"/>
      <c r="Q71" s="43"/>
      <c r="R71" s="43"/>
      <c r="S71" s="43"/>
      <c r="T71" s="43"/>
      <c r="U71" s="43"/>
      <c r="V71" s="43"/>
      <c r="W71" s="43"/>
      <c r="X71" s="43"/>
    </row>
    <row r="72" spans="1:42" ht="27.6" x14ac:dyDescent="0.25">
      <c r="A72" s="17" t="s">
        <v>164</v>
      </c>
      <c r="B72" s="133" t="s">
        <v>199</v>
      </c>
      <c r="C72" s="156">
        <v>30</v>
      </c>
      <c r="D72" s="157">
        <v>12</v>
      </c>
      <c r="E72" s="157">
        <v>31</v>
      </c>
      <c r="F72" s="157">
        <v>28</v>
      </c>
      <c r="G72" s="157">
        <v>13</v>
      </c>
      <c r="H72" s="157">
        <v>11</v>
      </c>
      <c r="I72" s="157">
        <v>23</v>
      </c>
      <c r="J72" s="157">
        <v>13</v>
      </c>
      <c r="K72" s="157">
        <v>20</v>
      </c>
      <c r="L72" s="157">
        <v>37</v>
      </c>
      <c r="M72" s="88">
        <v>18</v>
      </c>
      <c r="N72" s="43"/>
      <c r="O72" s="43"/>
      <c r="P72" s="43"/>
      <c r="Q72" s="43"/>
      <c r="R72" s="43"/>
      <c r="S72" s="43"/>
      <c r="T72" s="43"/>
      <c r="U72" s="43"/>
      <c r="V72" s="43"/>
      <c r="W72" s="43"/>
      <c r="X72" s="43"/>
    </row>
    <row r="73" spans="1:42" x14ac:dyDescent="0.25">
      <c r="A73" s="66" t="s">
        <v>167</v>
      </c>
      <c r="B73" s="72" t="s">
        <v>200</v>
      </c>
      <c r="C73" s="158">
        <v>6</v>
      </c>
      <c r="D73" s="159">
        <v>35</v>
      </c>
      <c r="E73" s="159">
        <v>7</v>
      </c>
      <c r="F73" s="159">
        <v>15</v>
      </c>
      <c r="G73" s="159">
        <v>5</v>
      </c>
      <c r="H73" s="159">
        <v>2</v>
      </c>
      <c r="I73" s="159">
        <v>9</v>
      </c>
      <c r="J73" s="159">
        <v>4</v>
      </c>
      <c r="K73" s="159">
        <v>4</v>
      </c>
      <c r="L73" s="159">
        <v>9</v>
      </c>
      <c r="M73" s="94">
        <v>9</v>
      </c>
      <c r="N73" s="43"/>
      <c r="O73" s="43"/>
      <c r="P73" s="43"/>
      <c r="Q73" s="43"/>
      <c r="R73" s="43"/>
      <c r="S73" s="43"/>
      <c r="T73" s="43"/>
      <c r="U73" s="43"/>
      <c r="V73" s="43"/>
      <c r="W73" s="43"/>
      <c r="X73" s="43"/>
    </row>
    <row r="74" spans="1:42" x14ac:dyDescent="0.25">
      <c r="A74" s="80" t="s">
        <v>169</v>
      </c>
      <c r="B74" s="95" t="s">
        <v>170</v>
      </c>
      <c r="C74" s="160">
        <v>7.97</v>
      </c>
      <c r="D74" s="84">
        <v>8.0299999999999994</v>
      </c>
      <c r="E74" s="84">
        <v>7.59</v>
      </c>
      <c r="F74" s="84">
        <v>7.8</v>
      </c>
      <c r="G74" s="84">
        <v>8.16</v>
      </c>
      <c r="H74" s="84">
        <v>8.14</v>
      </c>
      <c r="I74" s="84">
        <v>8.09</v>
      </c>
      <c r="J74" s="84">
        <v>8.0399999999999991</v>
      </c>
      <c r="K74" s="84">
        <v>7.84</v>
      </c>
      <c r="L74" s="84">
        <v>7.82</v>
      </c>
      <c r="M74" s="138">
        <v>7.99</v>
      </c>
      <c r="N74" s="43"/>
    </row>
    <row r="76" spans="1:42" ht="37.65" customHeight="1" x14ac:dyDescent="0.25">
      <c r="A76" s="161" t="s">
        <v>205</v>
      </c>
      <c r="B76" s="161"/>
      <c r="C76" s="161"/>
      <c r="D76" s="161"/>
      <c r="E76" s="161"/>
      <c r="F76" s="161"/>
      <c r="G76" s="161"/>
      <c r="H76" s="161"/>
      <c r="I76" s="161"/>
      <c r="J76" s="161"/>
      <c r="K76" s="161"/>
      <c r="L76" s="161"/>
    </row>
    <row r="77" spans="1:42" x14ac:dyDescent="0.25">
      <c r="A77" s="27" t="s">
        <v>171</v>
      </c>
    </row>
    <row r="78" spans="1:42" x14ac:dyDescent="0.25">
      <c r="A78" s="15" t="s">
        <v>14</v>
      </c>
    </row>
    <row r="79" spans="1:42" x14ac:dyDescent="0.25">
      <c r="A79" s="27" t="s">
        <v>15</v>
      </c>
    </row>
    <row r="80" spans="1:42" x14ac:dyDescent="0.25">
      <c r="B80" s="27" t="s">
        <v>172</v>
      </c>
    </row>
    <row r="81" spans="1:9" x14ac:dyDescent="0.25">
      <c r="A81" s="27" t="s">
        <v>17</v>
      </c>
    </row>
    <row r="82" spans="1:9" x14ac:dyDescent="0.25">
      <c r="B82" s="27" t="s">
        <v>173</v>
      </c>
    </row>
    <row r="87" spans="1:9" ht="14.4" x14ac:dyDescent="0.3">
      <c r="B87" s="167" t="s">
        <v>206</v>
      </c>
      <c r="I87" s="168" t="s">
        <v>207</v>
      </c>
    </row>
  </sheetData>
  <mergeCells count="6">
    <mergeCell ref="A76:L76"/>
    <mergeCell ref="A1:C1"/>
    <mergeCell ref="D1:F1"/>
    <mergeCell ref="G1:I1"/>
    <mergeCell ref="L1:M1"/>
    <mergeCell ref="C3:L3"/>
  </mergeCells>
  <hyperlinks>
    <hyperlink ref="I87" r:id="rId1" xr:uid="{903883CE-A1AB-44F2-B9E0-9C73D01A416D}"/>
  </hyperlinks>
  <pageMargins left="0.7" right="0.7" top="0.75" bottom="0.75" header="0.3" footer="0.3"/>
  <pageSetup paperSize="9" scale="42"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Sisältö</vt:lpstr>
      <vt:lpstr>Koko valtio 2023</vt:lpstr>
      <vt:lpstr>Hallinnonala 2023</vt:lpstr>
      <vt:lpstr>Virastotyyppi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Nevalainen Heidi (Palkeet)</dc:creator>
  <cp:lastModifiedBy>Nevalainen Heidi (Palkeet)</cp:lastModifiedBy>
  <cp:lastPrinted>2024-05-07T11:15:59Z</cp:lastPrinted>
  <dcterms:created xsi:type="dcterms:W3CDTF">2024-05-07T11:08:55Z</dcterms:created>
  <dcterms:modified xsi:type="dcterms:W3CDTF">2024-05-07T11:19:05Z</dcterms:modified>
</cp:coreProperties>
</file>